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'Лист1'!$A$2:$R$164</definedName>
  </definedNames>
  <calcPr fullCalcOnLoad="1"/>
</workbook>
</file>

<file path=xl/sharedStrings.xml><?xml version="1.0" encoding="utf-8"?>
<sst xmlns="http://schemas.openxmlformats.org/spreadsheetml/2006/main" count="330" uniqueCount="325">
  <si>
    <t>№ п/п</t>
  </si>
  <si>
    <t xml:space="preserve">Алексеевский муниципальный район </t>
  </si>
  <si>
    <t xml:space="preserve">Быковский муниципальный район </t>
  </si>
  <si>
    <t>Городищенский муниципальный район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</si>
  <si>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</si>
  <si>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</si>
  <si>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</si>
  <si>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</si>
  <si>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</si>
  <si>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</si>
  <si>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</si>
  <si>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</si>
  <si>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</si>
  <si>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</si>
  <si>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</si>
  <si>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</si>
  <si>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</si>
  <si>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Ленинский муниципальный район</t>
  </si>
  <si>
    <t>Госохотзаказник "Раздорский"</t>
  </si>
  <si>
    <t>Нехаевский муниципальный район</t>
  </si>
  <si>
    <t>Николаевский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</si>
  <si>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</si>
  <si>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</si>
  <si>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</si>
  <si>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</si>
  <si>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</si>
  <si>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</si>
  <si>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</si>
  <si>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Госохотзаказник "Лещевский"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</si>
  <si>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</si>
  <si>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</si>
  <si>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</si>
  <si>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</si>
  <si>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</si>
  <si>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Проект квот</t>
  </si>
  <si>
    <t>Городской округ город Михайловка</t>
  </si>
  <si>
    <t>Итого:</t>
  </si>
  <si>
    <t>Госохотзаказник "Ольховский"</t>
  </si>
  <si>
    <t>Госохотзаказник "Куланинский"</t>
  </si>
  <si>
    <t>1.1.</t>
  </si>
  <si>
    <t>1.2.</t>
  </si>
  <si>
    <t>2.1.</t>
  </si>
  <si>
    <t>22.</t>
  </si>
  <si>
    <t>2.2.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</si>
  <si>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</si>
  <si>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</si>
  <si>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</si>
  <si>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</si>
  <si>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</si>
  <si>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</si>
  <si>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</si>
  <si>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</si>
  <si>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</si>
  <si>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</si>
  <si>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</si>
  <si>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7.</t>
  </si>
  <si>
    <t>7.1.</t>
  </si>
  <si>
    <t>7.3.</t>
  </si>
  <si>
    <t>8.</t>
  </si>
  <si>
    <t>8.1.</t>
  </si>
  <si>
    <t>8.2.</t>
  </si>
  <si>
    <t>8.3.</t>
  </si>
  <si>
    <t>8.4.</t>
  </si>
  <si>
    <t>8.5.</t>
  </si>
  <si>
    <t>9.</t>
  </si>
  <si>
    <t>9.1.</t>
  </si>
  <si>
    <t>9.2.</t>
  </si>
  <si>
    <t>9.3.</t>
  </si>
  <si>
    <t>9.4.</t>
  </si>
  <si>
    <t>10.1.</t>
  </si>
  <si>
    <t>10.2.</t>
  </si>
  <si>
    <t>1.</t>
  </si>
  <si>
    <t>2.</t>
  </si>
  <si>
    <t>3.</t>
  </si>
  <si>
    <t>4.</t>
  </si>
  <si>
    <t>5.</t>
  </si>
  <si>
    <t>6.</t>
  </si>
  <si>
    <t>10.</t>
  </si>
  <si>
    <t>10.3.</t>
  </si>
  <si>
    <t>10.4.</t>
  </si>
  <si>
    <t>10.5.</t>
  </si>
  <si>
    <t>10.6.</t>
  </si>
  <si>
    <t>10.7.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</si>
  <si>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</si>
  <si>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</si>
  <si>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</si>
  <si>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</si>
  <si>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</si>
  <si>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</si>
  <si>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</si>
  <si>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</si>
  <si>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</si>
  <si>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</si>
  <si>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</si>
  <si>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</si>
  <si>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</si>
  <si>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</si>
  <si>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</si>
  <si>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</si>
  <si>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</si>
  <si>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</si>
  <si>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</si>
  <si>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</si>
  <si>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</si>
  <si>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</si>
  <si>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</si>
  <si>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16.</t>
  </si>
  <si>
    <t>16.1.</t>
  </si>
  <si>
    <t>16.2.</t>
  </si>
  <si>
    <t>16.3.</t>
  </si>
  <si>
    <t>17.</t>
  </si>
  <si>
    <t>17.1.</t>
  </si>
  <si>
    <t>17.2.</t>
  </si>
  <si>
    <t>18.</t>
  </si>
  <si>
    <t>18.1.</t>
  </si>
  <si>
    <t>18.2.</t>
  </si>
  <si>
    <t>19.</t>
  </si>
  <si>
    <t>19.1.</t>
  </si>
  <si>
    <t>19.2.</t>
  </si>
  <si>
    <t>19.3.</t>
  </si>
  <si>
    <t>20.</t>
  </si>
  <si>
    <t>20.1.</t>
  </si>
  <si>
    <t>20.2.</t>
  </si>
  <si>
    <t>21.1.</t>
  </si>
  <si>
    <t>21.2.</t>
  </si>
  <si>
    <t>21.3.</t>
  </si>
  <si>
    <t>21.4.</t>
  </si>
  <si>
    <t>22.1.</t>
  </si>
  <si>
    <t>22.2.</t>
  </si>
  <si>
    <t>23.</t>
  </si>
  <si>
    <t>23.1.</t>
  </si>
  <si>
    <t>23.2.</t>
  </si>
  <si>
    <t>23.3.</t>
  </si>
  <si>
    <t>24.</t>
  </si>
  <si>
    <t>24.1.</t>
  </si>
  <si>
    <t>24.2.</t>
  </si>
  <si>
    <t>24.3.</t>
  </si>
  <si>
    <t>24.4.</t>
  </si>
  <si>
    <t>25.</t>
  </si>
  <si>
    <t>25.1.</t>
  </si>
  <si>
    <t>25.2.</t>
  </si>
  <si>
    <t>25.3.</t>
  </si>
  <si>
    <t>26.1.</t>
  </si>
  <si>
    <t>26.2.</t>
  </si>
  <si>
    <t>27.</t>
  </si>
  <si>
    <t>27.1.</t>
  </si>
  <si>
    <t>27.2.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</si>
  <si>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</si>
  <si>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</si>
  <si>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</si>
  <si>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</si>
  <si>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</si>
  <si>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</si>
  <si>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</si>
  <si>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</si>
  <si>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</si>
  <si>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</si>
  <si>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</si>
  <si>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</si>
  <si>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25.4.</t>
  </si>
  <si>
    <t>1.3.</t>
  </si>
  <si>
    <t>8.6.</t>
  </si>
  <si>
    <t>12.3.</t>
  </si>
  <si>
    <t>12.4.</t>
  </si>
  <si>
    <t>26.3.</t>
  </si>
  <si>
    <t>26.4.</t>
  </si>
  <si>
    <t xml:space="preserve">  </t>
  </si>
  <si>
    <t>10.8.</t>
  </si>
  <si>
    <t>Государственный зоологический заказник "Дрофиный"</t>
  </si>
  <si>
    <t>27.3.</t>
  </si>
  <si>
    <t>охотничье угодье "Алексеевское"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</si>
  <si>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</si>
  <si>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</si>
  <si>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</si>
  <si>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"Преображенское"</t>
  </si>
  <si>
    <t>охотничье угодье "Глазуновское"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</si>
  <si>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</si>
  <si>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</si>
  <si>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</si>
  <si>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</si>
  <si>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</si>
  <si>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 угодье "Липовское"</t>
  </si>
  <si>
    <t>охотничье угодье "Среднеахтубинское"</t>
  </si>
  <si>
    <t>охотничье угодье "Костаревское"</t>
  </si>
  <si>
    <t>21.5.</t>
  </si>
  <si>
    <t>21.6.</t>
  </si>
  <si>
    <t>охотничье угодье "Аржановское"</t>
  </si>
  <si>
    <t>охотничье угодье "Быковское"</t>
  </si>
  <si>
    <t>охотничье угодье "Варваровское"</t>
  </si>
  <si>
    <t>охотничье угодье "Городищенское"</t>
  </si>
  <si>
    <t>охотничье угодье "Островское"</t>
  </si>
  <si>
    <t>охотничье угодье "Ивановское"</t>
  </si>
  <si>
    <t>охотничье угодье "Еланское "</t>
  </si>
  <si>
    <t>охотничье угодье "Терсинское"</t>
  </si>
  <si>
    <t>охотничье угодье "Добринское"</t>
  </si>
  <si>
    <t>охотничье угодье "Тетеревятское"</t>
  </si>
  <si>
    <t>7.4.</t>
  </si>
  <si>
    <t>охотничье угодье "Иловлинское"</t>
  </si>
  <si>
    <t>охотничье угодье "Краснодонское"</t>
  </si>
  <si>
    <t>охотничье угодье "Трехостровское"</t>
  </si>
  <si>
    <t>охотничье угодье "Голубинское"</t>
  </si>
  <si>
    <t>охотничье угодье "Донское"</t>
  </si>
  <si>
    <t>охотничье угодье "Калачевское"</t>
  </si>
  <si>
    <t>охотничье угодье "Александровское"</t>
  </si>
  <si>
    <t>охотничье угодье "Белогорское"</t>
  </si>
  <si>
    <t>охотничье угодье "Терновское"</t>
  </si>
  <si>
    <t>охотничье угодье "Щербатовское"</t>
  </si>
  <si>
    <t>охотничье угодье "Гришинское"</t>
  </si>
  <si>
    <t>охотничье угодье "Клетское"</t>
  </si>
  <si>
    <t>охотничье угодье "Лапшинское"</t>
  </si>
  <si>
    <t>охотничье угодье "Моисеевское"</t>
  </si>
  <si>
    <t>охотничье угодье "Букановское"</t>
  </si>
  <si>
    <t>охотничье угодье "Булгаковское"</t>
  </si>
  <si>
    <t>охотничье угодье "Замуровское"</t>
  </si>
  <si>
    <t>охотничье угодье "Заплавинское"</t>
  </si>
  <si>
    <t>охотничье угодье "Ленинское"</t>
  </si>
  <si>
    <t>охотничье угодье "Луговое"</t>
  </si>
  <si>
    <t>охотничье угодье "Безымянское "</t>
  </si>
  <si>
    <t>охотничье угодье "Ерусланское"</t>
  </si>
  <si>
    <t>охотничье угодье "Николаевское"</t>
  </si>
  <si>
    <t>охотничье угодье "Новоаннинское"</t>
  </si>
  <si>
    <t>охотничье угодье "Ольховское"</t>
  </si>
  <si>
    <t>охотничье угодье "Солодчинское"</t>
  </si>
  <si>
    <t>охотничье угодье "Лопуховское"</t>
  </si>
  <si>
    <t>охотничье угодье "Митякинское"</t>
  </si>
  <si>
    <t>охотничье угодье "Руднянское"</t>
  </si>
  <si>
    <t>23.4.</t>
  </si>
  <si>
    <t>охотничье угодье "Медведицкое"</t>
  </si>
  <si>
    <t>охотничье угодье "Среднедонское"</t>
  </si>
  <si>
    <t>охотничье угодье "Заволжское"</t>
  </si>
  <si>
    <t>охотничье угодье "Старополтавское"</t>
  </si>
  <si>
    <t>охотничье угодье "Верхнечирское"</t>
  </si>
  <si>
    <t>охотничье угодье "Нижнечирское"</t>
  </si>
  <si>
    <t>охотничье угодье "Урюпинское"</t>
  </si>
  <si>
    <t>охотничье угодье "Хоперское"</t>
  </si>
  <si>
    <t>охотничье угодье "Шемякинское"</t>
  </si>
  <si>
    <t>охотничье угодье "Ветютневское"</t>
  </si>
  <si>
    <t>охотничье угодье "Пильнянское"</t>
  </si>
  <si>
    <t>охотничье угодье "Нижнегнутовское"</t>
  </si>
  <si>
    <t>охотничье угодье "Соцкое"</t>
  </si>
  <si>
    <t>14.5.</t>
  </si>
  <si>
    <t>19.4.</t>
  </si>
  <si>
    <t>19.5.</t>
  </si>
  <si>
    <t>охотничье угодье "Красноармейское"</t>
  </si>
  <si>
    <t>14.4.</t>
  </si>
  <si>
    <t>29.4.</t>
  </si>
  <si>
    <t>7.2.</t>
  </si>
  <si>
    <t>4.4.</t>
  </si>
  <si>
    <t>охотничье угодье "Жирновское"</t>
  </si>
  <si>
    <t>8.7.</t>
  </si>
  <si>
    <t>Иловлинское общедоступное охотничье угодье 1</t>
  </si>
  <si>
    <t>Иловлинское общедоступное охотничье угодье 2</t>
  </si>
  <si>
    <t>9.5.</t>
  </si>
  <si>
    <t>Калачевское общедоступное охотничье угодье</t>
  </si>
  <si>
    <t>Клетское общедоступное охотничье угодье</t>
  </si>
  <si>
    <t>13.4.</t>
  </si>
  <si>
    <t>Котовское общедоступное охотничье угодье</t>
  </si>
  <si>
    <t xml:space="preserve">Ленинское общедоступное охотничье угодье </t>
  </si>
  <si>
    <t>17.3.</t>
  </si>
  <si>
    <t xml:space="preserve">Нехаевское общедоступное охотничье угодье </t>
  </si>
  <si>
    <t>20.3.</t>
  </si>
  <si>
    <t>Новониколаевское общедоступное охотничье угодье</t>
  </si>
  <si>
    <t>Ольховское ообщедоступное охотничье угодье 1</t>
  </si>
  <si>
    <t>Ольховское ообщедоступное охотничье угодье 2</t>
  </si>
  <si>
    <t xml:space="preserve">Палласовское общедоступное охотничье угодье </t>
  </si>
  <si>
    <t>Серафимовичское общедоступное охотничье угодье</t>
  </si>
  <si>
    <t>24.5.</t>
  </si>
  <si>
    <t>24.6.</t>
  </si>
  <si>
    <t>Среднеахтубинское общедоступное охотничье угодье</t>
  </si>
  <si>
    <t>Фроловское общедоступное охотничье угодье</t>
  </si>
  <si>
    <t>11.3.</t>
  </si>
  <si>
    <t>охотничье угодье "Березовское"</t>
  </si>
  <si>
    <t>Быковское общедоступное охотничье угодье</t>
  </si>
  <si>
    <t>Камышинское общедоступное охотничье угодье</t>
  </si>
  <si>
    <t>Киквидзенское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</si>
  <si>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</si>
  <si>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</si>
  <si>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16.5.</t>
  </si>
  <si>
    <t>Новоаннинскоеи общедоступное охотничье угодье 1</t>
  </si>
  <si>
    <t>Новоаннинское общедоступное охотничье угодье 2</t>
  </si>
  <si>
    <t>Руднянского общедоступное охотничье угодье</t>
  </si>
  <si>
    <t>Суровикинское общедоступное охотничье угодье</t>
  </si>
  <si>
    <t>Старополтавское общедоступное охотничье угодье  2</t>
  </si>
  <si>
    <t>Старополтавское общедоступное охотничье угодье  1</t>
  </si>
  <si>
    <t>Жирновское общедоступное охотничье угодье</t>
  </si>
  <si>
    <t>Алексеевское общедоступное охотничье угодье</t>
  </si>
  <si>
    <t xml:space="preserve">охотничье угодье  "Михайловское" </t>
  </si>
  <si>
    <t>Даниловское общедоступное охотничье угодье</t>
  </si>
  <si>
    <t>Среднеахтубинский муниципальный район</t>
  </si>
  <si>
    <t>Общедоступное охотничье угодье "Кувшиновское"</t>
  </si>
  <si>
    <t>Общедоступное охотничье угодье "Крепинское"</t>
  </si>
  <si>
    <t>Общедоступное охотничье угодье "Бузиновское"</t>
  </si>
  <si>
    <t>Общедоступное охотничье угодье "Перекопское"</t>
  </si>
  <si>
    <t>Общедоступное охотничье угодье "Сосновское"</t>
  </si>
  <si>
    <t>Общедоступное охотничье угодье "Кумылженское"</t>
  </si>
  <si>
    <t>Общедоступное охотничье угодьн "Тракторозаводское"</t>
  </si>
  <si>
    <t xml:space="preserve">Общедоступное охотничье угодье "Нехаевское" </t>
  </si>
  <si>
    <t xml:space="preserve">Общедоступное охотничье угодье "Новониколаевское" </t>
  </si>
  <si>
    <t>Общедоступное охотничье угодье "Палласовское"</t>
  </si>
  <si>
    <t>Общедоступное охотничье угодье "Большовское"</t>
  </si>
  <si>
    <t>Общедоступное охотничье угодье "Серафимовичское"</t>
  </si>
  <si>
    <t>Общедоступное охотничье угодье "Верхнеерусланское"</t>
  </si>
  <si>
    <t xml:space="preserve">Общедоступное охотничье угодье "Чернышковское" </t>
  </si>
  <si>
    <t>16.4.</t>
  </si>
  <si>
    <t>26.5.</t>
  </si>
  <si>
    <t>Наименований муниципальных образований (районы, округа) охотничьих угодий, иных территорий</t>
  </si>
  <si>
    <t>2020-2021 г.</t>
  </si>
  <si>
    <t>2021-2022 г.</t>
  </si>
  <si>
    <t>добычи охотничьих ресурсов на период с 01 августа 2021 г. до 01 августа 2022 г.</t>
  </si>
  <si>
    <t xml:space="preserve">Субъект Российской Федерации:       Волгоградской области </t>
  </si>
  <si>
    <t>всего</t>
  </si>
  <si>
    <t>в % от численности</t>
  </si>
  <si>
    <t>Утвержденная квота добычи, особей</t>
  </si>
  <si>
    <t>Всего</t>
  </si>
  <si>
    <t>освоение квоты в %</t>
  </si>
  <si>
    <t>Фактическая добыча, особей</t>
  </si>
  <si>
    <t>Предыдущий год</t>
  </si>
  <si>
    <t>Максимально возможная квота (объем) добычи, особей</t>
  </si>
  <si>
    <t>Устанавливаемая квота добычи, особей</t>
  </si>
  <si>
    <t>Предстоящий год</t>
  </si>
  <si>
    <t>Охотничье угодье "Нижнегерасимовское"</t>
  </si>
  <si>
    <t xml:space="preserve">охотничье угодье "Фроловское" </t>
  </si>
  <si>
    <t>Площадь категории среды обитания охотничьих ресурсов  охотничьего угодья, иной территории на которую определялась численность барсука, тыс га</t>
  </si>
  <si>
    <t>Численность барсука, от которой устанавливалась квота (объем) добычи, особей</t>
  </si>
  <si>
    <t>Вид охотничьих ресурсов: барсук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</si>
</sst>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Times New Roman"/>
      <family val="1"/>
    </font>
    <font>
      <sz val="11"/>
      <color indexed="23"/>
      <name val="Calibri"/>
      <family val="2"/>
    </font>
    <font>
      <sz val="14"/>
      <color indexed="23"/>
      <name val="Calibri"/>
      <family val="2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sz val="14"/>
      <color indexed="63"/>
      <name val="Calibri"/>
      <family val="2"/>
    </font>
    <font>
      <sz val="9"/>
      <name val="Calibri"/>
      <family val="2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sz val="14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textRotation="90" wrapText="1"/>
    </xf>
    <xf numFmtId="0" fontId="30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0" fillId="34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30" fillId="34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3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56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7"/>
  <sheetViews>
    <sheetView tabSelected="1" view="pageBreakPreview" zoomScaleSheetLayoutView="100" zoomScalePageLayoutView="0" workbookViewId="0" topLeftCell="A154">
      <selection activeCell="G167" sqref="G167"/>
    </sheetView>
  </sheetViews>
  <sheetFormatPr defaultColWidth="9.140625" defaultRowHeight="15"/>
  <cols>
    <col min="1" max="1" width="6.140625" style="0" customWidth="1"/>
    <col min="2" max="2" width="4.8515625" style="0" customWidth="1"/>
    <col min="3" max="3" width="33.28125" style="0" customWidth="1"/>
    <col min="4" max="4" width="13.57421875" style="0" customWidth="1"/>
    <col min="5" max="6" width="8.421875" style="0" customWidth="1"/>
    <col min="7" max="7" width="9.00390625" style="0" customWidth="1"/>
    <col min="8" max="8" width="11.00390625" style="0" hidden="1" customWidth="1"/>
    <col min="9" max="9" width="10.28125" style="0" hidden="1" customWidth="1"/>
    <col min="10" max="11" width="9.140625" style="0" hidden="1" customWidth="1"/>
    <col min="12" max="12" width="8.57421875" style="0" customWidth="1"/>
    <col min="13" max="13" width="6.8515625" style="0" customWidth="1"/>
    <col min="14" max="14" width="7.7109375" style="0" customWidth="1"/>
  </cols>
  <sheetData>
    <row r="2" spans="2:18" ht="18.75">
      <c r="B2" s="68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9"/>
      <c r="R2" s="69"/>
    </row>
    <row r="3" spans="2:17" ht="18.75">
      <c r="B3" s="68" t="s">
        <v>308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69"/>
      <c r="P3" s="69"/>
      <c r="Q3" s="69"/>
    </row>
    <row r="4" spans="2:17" ht="18.75">
      <c r="B4" s="75" t="s">
        <v>309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</row>
    <row r="5" spans="2:17" ht="18.75">
      <c r="B5" s="75" t="s">
        <v>324</v>
      </c>
      <c r="C5" s="75"/>
      <c r="D5" s="75"/>
      <c r="E5" s="75"/>
      <c r="F5" s="75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2:13" ht="18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8" ht="29.25" customHeight="1">
      <c r="B7" s="65" t="s">
        <v>0</v>
      </c>
      <c r="C7" s="65" t="s">
        <v>305</v>
      </c>
      <c r="D7" s="65" t="s">
        <v>322</v>
      </c>
      <c r="E7" s="63" t="s">
        <v>323</v>
      </c>
      <c r="F7" s="64"/>
      <c r="G7" s="77" t="s">
        <v>316</v>
      </c>
      <c r="H7" s="66"/>
      <c r="I7" s="66"/>
      <c r="J7" s="66"/>
      <c r="K7" s="66"/>
      <c r="L7" s="66"/>
      <c r="M7" s="66"/>
      <c r="N7" s="66"/>
      <c r="O7" s="66" t="s">
        <v>319</v>
      </c>
      <c r="P7" s="66"/>
      <c r="Q7" s="66"/>
      <c r="R7" s="66"/>
    </row>
    <row r="8" spans="2:18" ht="48" customHeight="1">
      <c r="B8" s="64"/>
      <c r="C8" s="64"/>
      <c r="D8" s="66"/>
      <c r="E8" s="64"/>
      <c r="F8" s="64"/>
      <c r="G8" s="70" t="s">
        <v>312</v>
      </c>
      <c r="H8" s="71"/>
      <c r="I8" s="71"/>
      <c r="J8" s="71"/>
      <c r="K8" s="71"/>
      <c r="L8" s="72"/>
      <c r="M8" s="73" t="s">
        <v>315</v>
      </c>
      <c r="N8" s="74"/>
      <c r="O8" s="74" t="s">
        <v>317</v>
      </c>
      <c r="P8" s="74"/>
      <c r="Q8" s="74" t="s">
        <v>318</v>
      </c>
      <c r="R8" s="74"/>
    </row>
    <row r="9" spans="2:18" ht="60" customHeight="1">
      <c r="B9" s="64"/>
      <c r="C9" s="64"/>
      <c r="D9" s="66"/>
      <c r="E9" s="15" t="s">
        <v>306</v>
      </c>
      <c r="F9" s="15" t="s">
        <v>307</v>
      </c>
      <c r="G9" s="15" t="s">
        <v>310</v>
      </c>
      <c r="H9" s="16"/>
      <c r="I9" s="16"/>
      <c r="J9" s="16"/>
      <c r="K9" s="16"/>
      <c r="L9" s="16" t="s">
        <v>311</v>
      </c>
      <c r="M9" s="17" t="s">
        <v>313</v>
      </c>
      <c r="N9" s="51" t="s">
        <v>314</v>
      </c>
      <c r="O9" s="52" t="s">
        <v>310</v>
      </c>
      <c r="P9" s="51" t="s">
        <v>311</v>
      </c>
      <c r="Q9" s="52" t="s">
        <v>313</v>
      </c>
      <c r="R9" s="51" t="s">
        <v>311</v>
      </c>
    </row>
    <row r="10" spans="2:18" ht="15">
      <c r="B10" s="18">
        <v>1</v>
      </c>
      <c r="C10" s="18">
        <v>2</v>
      </c>
      <c r="D10" s="18">
        <v>3</v>
      </c>
      <c r="E10" s="19">
        <v>4</v>
      </c>
      <c r="F10" s="19">
        <v>5</v>
      </c>
      <c r="G10" s="18">
        <v>6</v>
      </c>
      <c r="H10" s="14">
        <v>7</v>
      </c>
      <c r="I10" s="14">
        <v>8</v>
      </c>
      <c r="J10" s="14">
        <v>9</v>
      </c>
      <c r="K10" s="14">
        <v>10</v>
      </c>
      <c r="L10" s="25">
        <v>7</v>
      </c>
      <c r="M10" s="25">
        <v>8</v>
      </c>
      <c r="N10" s="53">
        <v>9</v>
      </c>
      <c r="O10" s="53">
        <v>10</v>
      </c>
      <c r="P10" s="53">
        <v>11</v>
      </c>
      <c r="Q10" s="53">
        <v>12</v>
      </c>
      <c r="R10" s="53">
        <v>13</v>
      </c>
    </row>
    <row r="11" spans="2:18" ht="17.25" customHeight="1">
      <c r="B11" s="54" t="s">
        <v>71</v>
      </c>
      <c r="C11" s="37" t="s">
        <v>1</v>
      </c>
      <c r="D11" s="39"/>
      <c r="E11" s="39">
        <f>E12+E13+E14</f>
        <v>232</v>
      </c>
      <c r="F11" s="39">
        <f>F12+F13+F14</f>
        <v>242</v>
      </c>
      <c r="G11" s="39">
        <f>G12+G13+G14</f>
        <v>14</v>
      </c>
      <c r="H11" s="40">
        <f>H12+H13</f>
        <v>0</v>
      </c>
      <c r="I11" s="40">
        <f>I12+I13</f>
        <v>0</v>
      </c>
      <c r="J11" s="40">
        <f>J12+J13</f>
        <v>14</v>
      </c>
      <c r="K11" s="40">
        <f>K12+K13</f>
        <v>0</v>
      </c>
      <c r="L11" s="41">
        <f>G11/E11*100</f>
        <v>6.0344827586206895</v>
      </c>
      <c r="M11" s="39">
        <f>M12+M13+M14</f>
        <v>11</v>
      </c>
      <c r="N11" s="59">
        <f>M11/G11*100</f>
        <v>78.57142857142857</v>
      </c>
      <c r="O11" s="39">
        <f>O12+O13+O14</f>
        <v>24</v>
      </c>
      <c r="P11" s="59">
        <f aca="true" t="shared" si="0" ref="P11:P76">O11/F11*100</f>
        <v>9.917355371900827</v>
      </c>
      <c r="Q11" s="39">
        <f>Q12+Q13+Q14</f>
        <v>15</v>
      </c>
      <c r="R11" s="59">
        <f>Q11/F11*100</f>
        <v>6.198347107438017</v>
      </c>
    </row>
    <row r="12" spans="2:18" ht="15">
      <c r="B12" s="29" t="s">
        <v>39</v>
      </c>
      <c r="C12" s="20" t="s">
        <v>170</v>
      </c>
      <c r="D12" s="21">
        <v>99.98</v>
      </c>
      <c r="E12" s="22">
        <v>140</v>
      </c>
      <c r="F12" s="22">
        <v>140</v>
      </c>
      <c r="G12" s="22">
        <v>5</v>
      </c>
      <c r="H12" s="23">
        <v>0</v>
      </c>
      <c r="I12" s="23">
        <v>0</v>
      </c>
      <c r="J12" s="23">
        <v>4</v>
      </c>
      <c r="K12" s="23">
        <v>0</v>
      </c>
      <c r="L12" s="26">
        <f>G12/E12*100</f>
        <v>3.571428571428571</v>
      </c>
      <c r="M12" s="27">
        <v>2</v>
      </c>
      <c r="N12" s="60">
        <f>M12/G12*100</f>
        <v>40</v>
      </c>
      <c r="O12" s="43">
        <v>14</v>
      </c>
      <c r="P12" s="60">
        <f>O12/F12*100</f>
        <v>10</v>
      </c>
      <c r="Q12" s="28">
        <v>5</v>
      </c>
      <c r="R12" s="60">
        <f>Q12/F12*100</f>
        <v>3.571428571428571</v>
      </c>
    </row>
    <row r="13" spans="2:18" ht="15">
      <c r="B13" s="29" t="s">
        <v>40</v>
      </c>
      <c r="C13" s="31" t="s">
        <v>186</v>
      </c>
      <c r="D13" s="32">
        <v>115.6</v>
      </c>
      <c r="E13" s="33">
        <v>90</v>
      </c>
      <c r="F13" s="33">
        <v>100</v>
      </c>
      <c r="G13" s="33">
        <v>9</v>
      </c>
      <c r="H13" s="23">
        <v>0</v>
      </c>
      <c r="I13" s="23">
        <v>0</v>
      </c>
      <c r="J13" s="23">
        <v>10</v>
      </c>
      <c r="K13" s="23">
        <v>0</v>
      </c>
      <c r="L13" s="26">
        <f aca="true" t="shared" si="1" ref="L13:L76">G13/E13*100</f>
        <v>10</v>
      </c>
      <c r="M13" s="27">
        <v>9</v>
      </c>
      <c r="N13" s="60">
        <f aca="true" t="shared" si="2" ref="N13:N76">M13/G13*100</f>
        <v>100</v>
      </c>
      <c r="O13" s="43">
        <v>10</v>
      </c>
      <c r="P13" s="60">
        <f t="shared" si="0"/>
        <v>10</v>
      </c>
      <c r="Q13" s="28">
        <v>10</v>
      </c>
      <c r="R13" s="60">
        <f aca="true" t="shared" si="3" ref="R13:R76">Q13/F13*100</f>
        <v>10</v>
      </c>
    </row>
    <row r="14" spans="2:18" ht="24">
      <c r="B14" s="29" t="s">
        <v>160</v>
      </c>
      <c r="C14" s="20" t="s">
        <v>285</v>
      </c>
      <c r="D14" s="21">
        <v>10.1</v>
      </c>
      <c r="E14" s="22">
        <v>2</v>
      </c>
      <c r="F14" s="22">
        <v>2</v>
      </c>
      <c r="G14" s="22">
        <v>0</v>
      </c>
      <c r="H14" s="23"/>
      <c r="I14" s="23"/>
      <c r="J14" s="23"/>
      <c r="K14" s="23"/>
      <c r="L14" s="26">
        <f t="shared" si="1"/>
        <v>0</v>
      </c>
      <c r="M14" s="27">
        <v>0</v>
      </c>
      <c r="N14" s="60">
        <v>0</v>
      </c>
      <c r="O14" s="43">
        <v>0</v>
      </c>
      <c r="P14" s="60">
        <f t="shared" si="0"/>
        <v>0</v>
      </c>
      <c r="Q14" s="28">
        <v>0</v>
      </c>
      <c r="R14" s="60">
        <f t="shared" si="3"/>
        <v>0</v>
      </c>
    </row>
    <row r="15" spans="2:18" ht="17.25" customHeight="1">
      <c r="B15" s="54" t="s">
        <v>72</v>
      </c>
      <c r="C15" s="37" t="s">
        <v>2</v>
      </c>
      <c r="D15" s="38"/>
      <c r="E15" s="39">
        <f aca="true" t="shared" si="4" ref="E15:K15">E16+E17</f>
        <v>50</v>
      </c>
      <c r="F15" s="39">
        <f t="shared" si="4"/>
        <v>65</v>
      </c>
      <c r="G15" s="39">
        <f t="shared" si="4"/>
        <v>3</v>
      </c>
      <c r="H15" s="40">
        <f t="shared" si="4"/>
        <v>0</v>
      </c>
      <c r="I15" s="40">
        <f t="shared" si="4"/>
        <v>0</v>
      </c>
      <c r="J15" s="40">
        <f t="shared" si="4"/>
        <v>0</v>
      </c>
      <c r="K15" s="40">
        <f t="shared" si="4"/>
        <v>0</v>
      </c>
      <c r="L15" s="41">
        <f t="shared" si="1"/>
        <v>6</v>
      </c>
      <c r="M15" s="39">
        <f>M16+M17</f>
        <v>1</v>
      </c>
      <c r="N15" s="59">
        <f t="shared" si="2"/>
        <v>33.33333333333333</v>
      </c>
      <c r="O15" s="39">
        <f>O16+O17</f>
        <v>6</v>
      </c>
      <c r="P15" s="59">
        <f t="shared" si="0"/>
        <v>9.230769230769232</v>
      </c>
      <c r="Q15" s="39">
        <f>Q16+Q17</f>
        <v>4</v>
      </c>
      <c r="R15" s="59">
        <f t="shared" si="3"/>
        <v>6.153846153846154</v>
      </c>
    </row>
    <row r="16" spans="2:18" ht="15">
      <c r="B16" s="29" t="s">
        <v>41</v>
      </c>
      <c r="C16" s="20" t="s">
        <v>187</v>
      </c>
      <c r="D16" s="21">
        <v>201.434</v>
      </c>
      <c r="E16" s="22">
        <v>20</v>
      </c>
      <c r="F16" s="22">
        <v>25</v>
      </c>
      <c r="G16" s="22">
        <v>0</v>
      </c>
      <c r="H16" s="23"/>
      <c r="I16" s="23"/>
      <c r="J16" s="23"/>
      <c r="K16" s="23"/>
      <c r="L16" s="26">
        <f t="shared" si="1"/>
        <v>0</v>
      </c>
      <c r="M16" s="27">
        <v>0</v>
      </c>
      <c r="N16" s="60">
        <v>0</v>
      </c>
      <c r="O16" s="43">
        <v>2</v>
      </c>
      <c r="P16" s="60">
        <f t="shared" si="0"/>
        <v>8</v>
      </c>
      <c r="Q16" s="28">
        <v>0</v>
      </c>
      <c r="R16" s="60">
        <f t="shared" si="3"/>
        <v>0</v>
      </c>
    </row>
    <row r="17" spans="2:18" ht="24">
      <c r="B17" s="29" t="s">
        <v>43</v>
      </c>
      <c r="C17" s="20" t="s">
        <v>272</v>
      </c>
      <c r="D17" s="21">
        <v>121.656</v>
      </c>
      <c r="E17" s="22">
        <v>30</v>
      </c>
      <c r="F17" s="22">
        <v>40</v>
      </c>
      <c r="G17" s="22">
        <v>3</v>
      </c>
      <c r="H17" s="23"/>
      <c r="I17" s="23"/>
      <c r="J17" s="23"/>
      <c r="K17" s="23"/>
      <c r="L17" s="26">
        <f t="shared" si="1"/>
        <v>10</v>
      </c>
      <c r="M17" s="48">
        <v>1</v>
      </c>
      <c r="N17" s="60">
        <f t="shared" si="2"/>
        <v>33.33333333333333</v>
      </c>
      <c r="O17" s="43">
        <v>4</v>
      </c>
      <c r="P17" s="60">
        <f t="shared" si="0"/>
        <v>10</v>
      </c>
      <c r="Q17" s="28">
        <v>4</v>
      </c>
      <c r="R17" s="60">
        <f t="shared" si="3"/>
        <v>10</v>
      </c>
    </row>
    <row r="18" spans="2:18" ht="16.5" customHeight="1">
      <c r="B18" s="54" t="s">
        <v>73</v>
      </c>
      <c r="C18" s="37" t="s">
        <v>3</v>
      </c>
      <c r="D18" s="38"/>
      <c r="E18" s="39">
        <f aca="true" t="shared" si="5" ref="E18:K18">E19+E20</f>
        <v>9</v>
      </c>
      <c r="F18" s="39">
        <f t="shared" si="5"/>
        <v>13</v>
      </c>
      <c r="G18" s="39">
        <f t="shared" si="5"/>
        <v>0</v>
      </c>
      <c r="H18" s="40">
        <f t="shared" si="5"/>
        <v>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1">
        <f t="shared" si="1"/>
        <v>0</v>
      </c>
      <c r="M18" s="39">
        <f>M19+M20</f>
        <v>0</v>
      </c>
      <c r="N18" s="59">
        <v>0</v>
      </c>
      <c r="O18" s="39">
        <f>O19+O20</f>
        <v>1</v>
      </c>
      <c r="P18" s="59">
        <f t="shared" si="0"/>
        <v>7.6923076923076925</v>
      </c>
      <c r="Q18" s="39">
        <f>Q19+Q20</f>
        <v>0</v>
      </c>
      <c r="R18" s="59">
        <f t="shared" si="3"/>
        <v>0</v>
      </c>
    </row>
    <row r="19" spans="2:18" ht="15">
      <c r="B19" s="44" t="s">
        <v>44</v>
      </c>
      <c r="C19" s="20" t="s">
        <v>188</v>
      </c>
      <c r="D19" s="21">
        <v>28.374</v>
      </c>
      <c r="E19" s="22">
        <v>0</v>
      </c>
      <c r="F19" s="22">
        <v>0</v>
      </c>
      <c r="G19" s="22">
        <v>0</v>
      </c>
      <c r="H19" s="23"/>
      <c r="I19" s="23"/>
      <c r="J19" s="23"/>
      <c r="K19" s="23"/>
      <c r="L19" s="26">
        <v>0</v>
      </c>
      <c r="M19" s="27">
        <v>0</v>
      </c>
      <c r="N19" s="60">
        <v>0</v>
      </c>
      <c r="O19" s="43">
        <v>0</v>
      </c>
      <c r="P19" s="60">
        <v>0</v>
      </c>
      <c r="Q19" s="28">
        <v>0</v>
      </c>
      <c r="R19" s="60">
        <v>0</v>
      </c>
    </row>
    <row r="20" spans="2:18" ht="15">
      <c r="B20" s="29" t="s">
        <v>45</v>
      </c>
      <c r="C20" s="20" t="s">
        <v>189</v>
      </c>
      <c r="D20" s="32">
        <v>188.3</v>
      </c>
      <c r="E20" s="22">
        <v>9</v>
      </c>
      <c r="F20" s="22">
        <v>13</v>
      </c>
      <c r="G20" s="22">
        <v>0</v>
      </c>
      <c r="H20" s="23"/>
      <c r="I20" s="23"/>
      <c r="J20" s="23"/>
      <c r="K20" s="23"/>
      <c r="L20" s="26">
        <f t="shared" si="1"/>
        <v>0</v>
      </c>
      <c r="M20" s="27">
        <v>0</v>
      </c>
      <c r="N20" s="60">
        <v>0</v>
      </c>
      <c r="O20" s="43">
        <v>1</v>
      </c>
      <c r="P20" s="60">
        <f t="shared" si="0"/>
        <v>7.6923076923076925</v>
      </c>
      <c r="Q20" s="28">
        <v>0</v>
      </c>
      <c r="R20" s="60">
        <f t="shared" si="3"/>
        <v>0</v>
      </c>
    </row>
    <row r="21" spans="2:18" ht="18" customHeight="1">
      <c r="B21" s="54" t="s">
        <v>74</v>
      </c>
      <c r="C21" s="37" t="s">
        <v>4</v>
      </c>
      <c r="D21" s="38"/>
      <c r="E21" s="39">
        <f>E22+E23+E24+E25</f>
        <v>184</v>
      </c>
      <c r="F21" s="39">
        <f>F22+F23+F24+F25</f>
        <v>226</v>
      </c>
      <c r="G21" s="39">
        <f>G22+G23+G24+G25</f>
        <v>18</v>
      </c>
      <c r="H21" s="40">
        <f>H22+H23+H24</f>
        <v>0</v>
      </c>
      <c r="I21" s="40">
        <f>I22+I23+I24</f>
        <v>0</v>
      </c>
      <c r="J21" s="40">
        <f>J22+J23+J24</f>
        <v>14</v>
      </c>
      <c r="K21" s="40">
        <f>K22+K23+K24</f>
        <v>0</v>
      </c>
      <c r="L21" s="41">
        <f t="shared" si="1"/>
        <v>9.782608695652174</v>
      </c>
      <c r="M21" s="39">
        <f>M22+M23+M24+M25</f>
        <v>2</v>
      </c>
      <c r="N21" s="59">
        <f t="shared" si="2"/>
        <v>11.11111111111111</v>
      </c>
      <c r="O21" s="39">
        <f>O22+O23+O24+O25</f>
        <v>22</v>
      </c>
      <c r="P21" s="59">
        <f t="shared" si="0"/>
        <v>9.734513274336283</v>
      </c>
      <c r="Q21" s="39">
        <f>Q22+Q23+Q24+Q25</f>
        <v>22</v>
      </c>
      <c r="R21" s="59">
        <f t="shared" si="3"/>
        <v>9.734513274336283</v>
      </c>
    </row>
    <row r="22" spans="2:18" ht="15">
      <c r="B22" s="29" t="s">
        <v>46</v>
      </c>
      <c r="C22" s="20" t="s">
        <v>271</v>
      </c>
      <c r="D22" s="21">
        <v>93.23</v>
      </c>
      <c r="E22" s="22">
        <v>90</v>
      </c>
      <c r="F22" s="22">
        <v>110</v>
      </c>
      <c r="G22" s="22">
        <v>9</v>
      </c>
      <c r="H22" s="23">
        <v>0</v>
      </c>
      <c r="I22" s="23">
        <v>0</v>
      </c>
      <c r="J22" s="23">
        <v>5</v>
      </c>
      <c r="K22" s="23">
        <v>0</v>
      </c>
      <c r="L22" s="26">
        <f t="shared" si="1"/>
        <v>10</v>
      </c>
      <c r="M22" s="27">
        <v>0</v>
      </c>
      <c r="N22" s="60">
        <f t="shared" si="2"/>
        <v>0</v>
      </c>
      <c r="O22" s="43">
        <v>11</v>
      </c>
      <c r="P22" s="60">
        <f t="shared" si="0"/>
        <v>10</v>
      </c>
      <c r="Q22" s="28">
        <v>11</v>
      </c>
      <c r="R22" s="60">
        <f t="shared" si="3"/>
        <v>10</v>
      </c>
    </row>
    <row r="23" spans="2:18" ht="24">
      <c r="B23" s="29" t="s">
        <v>47</v>
      </c>
      <c r="C23" s="20" t="s">
        <v>289</v>
      </c>
      <c r="D23" s="21">
        <v>99.48</v>
      </c>
      <c r="E23" s="22">
        <v>30</v>
      </c>
      <c r="F23" s="22">
        <v>40</v>
      </c>
      <c r="G23" s="22">
        <v>3</v>
      </c>
      <c r="H23" s="23">
        <v>0</v>
      </c>
      <c r="I23" s="23">
        <v>0</v>
      </c>
      <c r="J23" s="23">
        <v>6</v>
      </c>
      <c r="K23" s="23">
        <v>0</v>
      </c>
      <c r="L23" s="26">
        <f t="shared" si="1"/>
        <v>10</v>
      </c>
      <c r="M23" s="48">
        <v>2</v>
      </c>
      <c r="N23" s="60">
        <f t="shared" si="2"/>
        <v>66.66666666666666</v>
      </c>
      <c r="O23" s="43">
        <v>4</v>
      </c>
      <c r="P23" s="60">
        <f t="shared" si="0"/>
        <v>10</v>
      </c>
      <c r="Q23" s="28">
        <v>4</v>
      </c>
      <c r="R23" s="60">
        <f t="shared" si="3"/>
        <v>10</v>
      </c>
    </row>
    <row r="24" spans="2:18" ht="15">
      <c r="B24" s="30" t="s">
        <v>48</v>
      </c>
      <c r="C24" s="31" t="s">
        <v>190</v>
      </c>
      <c r="D24" s="32">
        <v>52.3</v>
      </c>
      <c r="E24" s="33">
        <v>50</v>
      </c>
      <c r="F24" s="33">
        <v>60</v>
      </c>
      <c r="G24" s="33">
        <v>5</v>
      </c>
      <c r="H24" s="34">
        <v>0</v>
      </c>
      <c r="I24" s="34">
        <v>0</v>
      </c>
      <c r="J24" s="34">
        <v>3</v>
      </c>
      <c r="K24" s="34">
        <v>0</v>
      </c>
      <c r="L24" s="26">
        <f t="shared" si="1"/>
        <v>10</v>
      </c>
      <c r="M24" s="27">
        <v>0</v>
      </c>
      <c r="N24" s="60">
        <f t="shared" si="2"/>
        <v>0</v>
      </c>
      <c r="O24" s="43">
        <v>6</v>
      </c>
      <c r="P24" s="60">
        <f t="shared" si="0"/>
        <v>10</v>
      </c>
      <c r="Q24" s="28">
        <v>6</v>
      </c>
      <c r="R24" s="60">
        <f t="shared" si="3"/>
        <v>10</v>
      </c>
    </row>
    <row r="25" spans="2:18" ht="24">
      <c r="B25" s="30" t="s">
        <v>247</v>
      </c>
      <c r="C25" s="31" t="s">
        <v>287</v>
      </c>
      <c r="D25" s="32">
        <v>37.04</v>
      </c>
      <c r="E25" s="33">
        <v>14</v>
      </c>
      <c r="F25" s="33">
        <v>16</v>
      </c>
      <c r="G25" s="33">
        <v>1</v>
      </c>
      <c r="H25" s="34"/>
      <c r="I25" s="34"/>
      <c r="J25" s="34"/>
      <c r="K25" s="34"/>
      <c r="L25" s="26">
        <f t="shared" si="1"/>
        <v>7.142857142857142</v>
      </c>
      <c r="M25" s="48">
        <v>0</v>
      </c>
      <c r="N25" s="60">
        <f t="shared" si="2"/>
        <v>0</v>
      </c>
      <c r="O25" s="43">
        <v>1</v>
      </c>
      <c r="P25" s="60">
        <f t="shared" si="0"/>
        <v>6.25</v>
      </c>
      <c r="Q25" s="28">
        <v>1</v>
      </c>
      <c r="R25" s="60">
        <f t="shared" si="3"/>
        <v>6.25</v>
      </c>
    </row>
    <row r="26" spans="2:18" ht="15.75" customHeight="1">
      <c r="B26" s="54" t="s">
        <v>75</v>
      </c>
      <c r="C26" s="37" t="s">
        <v>5</v>
      </c>
      <c r="D26" s="38"/>
      <c r="E26" s="39">
        <f aca="true" t="shared" si="6" ref="E26:K26">E27+E28+E29+E30</f>
        <v>120</v>
      </c>
      <c r="F26" s="39">
        <f t="shared" si="6"/>
        <v>145</v>
      </c>
      <c r="G26" s="39">
        <f t="shared" si="6"/>
        <v>2</v>
      </c>
      <c r="H26" s="40">
        <f t="shared" si="6"/>
        <v>0</v>
      </c>
      <c r="I26" s="40">
        <f t="shared" si="6"/>
        <v>0</v>
      </c>
      <c r="J26" s="40">
        <f t="shared" si="6"/>
        <v>6</v>
      </c>
      <c r="K26" s="40">
        <f t="shared" si="6"/>
        <v>0</v>
      </c>
      <c r="L26" s="41">
        <f t="shared" si="1"/>
        <v>1.6666666666666667</v>
      </c>
      <c r="M26" s="39">
        <f>M27+M28+M29+M30</f>
        <v>2</v>
      </c>
      <c r="N26" s="59">
        <f t="shared" si="2"/>
        <v>100</v>
      </c>
      <c r="O26" s="39">
        <f>O27+O28+O29+O30</f>
        <v>14</v>
      </c>
      <c r="P26" s="59">
        <f t="shared" si="0"/>
        <v>9.655172413793103</v>
      </c>
      <c r="Q26" s="39">
        <f>Q27+Q28+Q29+Q30</f>
        <v>8</v>
      </c>
      <c r="R26" s="59">
        <f t="shared" si="3"/>
        <v>5.517241379310345</v>
      </c>
    </row>
    <row r="27" spans="2:18" ht="15">
      <c r="B27" s="29" t="s">
        <v>49</v>
      </c>
      <c r="C27" s="20" t="s">
        <v>171</v>
      </c>
      <c r="D27" s="21">
        <v>38.36</v>
      </c>
      <c r="E27" s="22">
        <v>25</v>
      </c>
      <c r="F27" s="22">
        <v>25</v>
      </c>
      <c r="G27" s="22">
        <v>0</v>
      </c>
      <c r="H27" s="23">
        <v>0</v>
      </c>
      <c r="I27" s="23">
        <v>0</v>
      </c>
      <c r="J27" s="23">
        <v>2</v>
      </c>
      <c r="K27" s="23">
        <v>0</v>
      </c>
      <c r="L27" s="26">
        <f t="shared" si="1"/>
        <v>0</v>
      </c>
      <c r="M27" s="27">
        <v>0</v>
      </c>
      <c r="N27" s="60">
        <v>0</v>
      </c>
      <c r="O27" s="43">
        <v>2</v>
      </c>
      <c r="P27" s="60">
        <f t="shared" si="0"/>
        <v>8</v>
      </c>
      <c r="Q27" s="28">
        <v>0</v>
      </c>
      <c r="R27" s="60">
        <f t="shared" si="3"/>
        <v>0</v>
      </c>
    </row>
    <row r="28" spans="2:18" ht="15">
      <c r="B28" s="29" t="s">
        <v>50</v>
      </c>
      <c r="C28" s="20" t="s">
        <v>172</v>
      </c>
      <c r="D28" s="21">
        <v>87.182</v>
      </c>
      <c r="E28" s="22">
        <v>35</v>
      </c>
      <c r="F28" s="22">
        <v>30</v>
      </c>
      <c r="G28" s="22">
        <v>0</v>
      </c>
      <c r="H28" s="23"/>
      <c r="I28" s="23"/>
      <c r="J28" s="23"/>
      <c r="K28" s="23"/>
      <c r="L28" s="26">
        <f t="shared" si="1"/>
        <v>0</v>
      </c>
      <c r="M28" s="27">
        <v>0</v>
      </c>
      <c r="N28" s="60">
        <v>0</v>
      </c>
      <c r="O28" s="43">
        <v>3</v>
      </c>
      <c r="P28" s="60">
        <f t="shared" si="0"/>
        <v>10</v>
      </c>
      <c r="Q28" s="28">
        <v>3</v>
      </c>
      <c r="R28" s="60">
        <f t="shared" si="3"/>
        <v>10</v>
      </c>
    </row>
    <row r="29" spans="2:18" ht="14.25" customHeight="1">
      <c r="B29" s="29" t="s">
        <v>51</v>
      </c>
      <c r="C29" s="20" t="s">
        <v>191</v>
      </c>
      <c r="D29" s="21">
        <v>89.404</v>
      </c>
      <c r="E29" s="22">
        <v>24</v>
      </c>
      <c r="F29" s="22">
        <v>50</v>
      </c>
      <c r="G29" s="22">
        <v>2</v>
      </c>
      <c r="H29" s="23"/>
      <c r="I29" s="23"/>
      <c r="J29" s="23"/>
      <c r="K29" s="23"/>
      <c r="L29" s="26">
        <f t="shared" si="1"/>
        <v>8.333333333333332</v>
      </c>
      <c r="M29" s="27">
        <v>2</v>
      </c>
      <c r="N29" s="60">
        <f t="shared" si="2"/>
        <v>100</v>
      </c>
      <c r="O29" s="43">
        <v>5</v>
      </c>
      <c r="P29" s="60">
        <f t="shared" si="0"/>
        <v>10</v>
      </c>
      <c r="Q29" s="28">
        <v>5</v>
      </c>
      <c r="R29" s="60">
        <f t="shared" si="3"/>
        <v>10</v>
      </c>
    </row>
    <row r="30" spans="2:18" ht="14.25" customHeight="1">
      <c r="B30" s="29" t="s">
        <v>52</v>
      </c>
      <c r="C30" s="20" t="s">
        <v>173</v>
      </c>
      <c r="D30" s="21">
        <v>48.966</v>
      </c>
      <c r="E30" s="22">
        <v>36</v>
      </c>
      <c r="F30" s="22">
        <v>40</v>
      </c>
      <c r="G30" s="22">
        <v>0</v>
      </c>
      <c r="H30" s="23">
        <v>0</v>
      </c>
      <c r="I30" s="23">
        <v>0</v>
      </c>
      <c r="J30" s="23">
        <v>4</v>
      </c>
      <c r="K30" s="23">
        <v>0</v>
      </c>
      <c r="L30" s="26">
        <f t="shared" si="1"/>
        <v>0</v>
      </c>
      <c r="M30" s="27">
        <v>0</v>
      </c>
      <c r="N30" s="60">
        <v>0</v>
      </c>
      <c r="O30" s="43">
        <v>4</v>
      </c>
      <c r="P30" s="60">
        <f t="shared" si="0"/>
        <v>10</v>
      </c>
      <c r="Q30" s="28">
        <v>0</v>
      </c>
      <c r="R30" s="60">
        <f t="shared" si="3"/>
        <v>0</v>
      </c>
    </row>
    <row r="31" spans="2:18" ht="15">
      <c r="B31" s="54" t="s">
        <v>76</v>
      </c>
      <c r="C31" s="37" t="s">
        <v>6</v>
      </c>
      <c r="D31" s="38"/>
      <c r="E31" s="39">
        <f aca="true" t="shared" si="7" ref="E31:K31">E32+E33</f>
        <v>130</v>
      </c>
      <c r="F31" s="39">
        <f t="shared" si="7"/>
        <v>135</v>
      </c>
      <c r="G31" s="39">
        <f t="shared" si="7"/>
        <v>7</v>
      </c>
      <c r="H31" s="40">
        <f t="shared" si="7"/>
        <v>0</v>
      </c>
      <c r="I31" s="40">
        <f t="shared" si="7"/>
        <v>0</v>
      </c>
      <c r="J31" s="40">
        <f t="shared" si="7"/>
        <v>2</v>
      </c>
      <c r="K31" s="40">
        <f t="shared" si="7"/>
        <v>0</v>
      </c>
      <c r="L31" s="41">
        <f t="shared" si="1"/>
        <v>5.384615384615385</v>
      </c>
      <c r="M31" s="39">
        <f>M32+M33</f>
        <v>6</v>
      </c>
      <c r="N31" s="59">
        <f t="shared" si="2"/>
        <v>85.71428571428571</v>
      </c>
      <c r="O31" s="39">
        <f>O32+O33</f>
        <v>13</v>
      </c>
      <c r="P31" s="59">
        <f t="shared" si="0"/>
        <v>9.62962962962963</v>
      </c>
      <c r="Q31" s="39">
        <f>Q32+Q33</f>
        <v>9</v>
      </c>
      <c r="R31" s="59">
        <f t="shared" si="3"/>
        <v>6.666666666666667</v>
      </c>
    </row>
    <row r="32" spans="2:18" ht="15">
      <c r="B32" s="29" t="s">
        <v>53</v>
      </c>
      <c r="C32" s="20" t="s">
        <v>192</v>
      </c>
      <c r="D32" s="21">
        <v>112.701</v>
      </c>
      <c r="E32" s="22">
        <v>60</v>
      </c>
      <c r="F32" s="22">
        <v>70</v>
      </c>
      <c r="G32" s="22">
        <v>0</v>
      </c>
      <c r="H32" s="23"/>
      <c r="I32" s="23"/>
      <c r="J32" s="23"/>
      <c r="K32" s="23"/>
      <c r="L32" s="26">
        <f t="shared" si="1"/>
        <v>0</v>
      </c>
      <c r="M32" s="27">
        <v>0</v>
      </c>
      <c r="N32" s="60">
        <v>0</v>
      </c>
      <c r="O32" s="43">
        <v>7</v>
      </c>
      <c r="P32" s="60">
        <f t="shared" si="0"/>
        <v>10</v>
      </c>
      <c r="Q32" s="28">
        <v>3</v>
      </c>
      <c r="R32" s="60">
        <f t="shared" si="3"/>
        <v>4.285714285714286</v>
      </c>
    </row>
    <row r="33" spans="2:18" ht="15" customHeight="1">
      <c r="B33" s="29" t="s">
        <v>54</v>
      </c>
      <c r="C33" s="20" t="s">
        <v>193</v>
      </c>
      <c r="D33" s="21">
        <v>120.461</v>
      </c>
      <c r="E33" s="22">
        <v>70</v>
      </c>
      <c r="F33" s="22">
        <v>65</v>
      </c>
      <c r="G33" s="22">
        <v>7</v>
      </c>
      <c r="H33" s="23">
        <v>0</v>
      </c>
      <c r="I33" s="23">
        <v>0</v>
      </c>
      <c r="J33" s="23">
        <v>2</v>
      </c>
      <c r="K33" s="23">
        <v>0</v>
      </c>
      <c r="L33" s="26">
        <f t="shared" si="1"/>
        <v>10</v>
      </c>
      <c r="M33" s="27">
        <v>6</v>
      </c>
      <c r="N33" s="60">
        <f t="shared" si="2"/>
        <v>85.71428571428571</v>
      </c>
      <c r="O33" s="43">
        <v>6</v>
      </c>
      <c r="P33" s="60">
        <f t="shared" si="0"/>
        <v>9.230769230769232</v>
      </c>
      <c r="Q33" s="28">
        <v>6</v>
      </c>
      <c r="R33" s="60">
        <f t="shared" si="3"/>
        <v>9.230769230769232</v>
      </c>
    </row>
    <row r="34" spans="2:18" ht="18" customHeight="1">
      <c r="B34" s="54" t="s">
        <v>55</v>
      </c>
      <c r="C34" s="37" t="s">
        <v>7</v>
      </c>
      <c r="D34" s="38"/>
      <c r="E34" s="39">
        <f>E35+E36+E37+E38</f>
        <v>395</v>
      </c>
      <c r="F34" s="39">
        <f>F35+F36+F37+F38</f>
        <v>390</v>
      </c>
      <c r="G34" s="39">
        <f>G35+G36+G37+G38</f>
        <v>39</v>
      </c>
      <c r="H34" s="40" t="e">
        <f>H35+#REF!+H36</f>
        <v>#REF!</v>
      </c>
      <c r="I34" s="40" t="e">
        <f>I35+#REF!+I36</f>
        <v>#REF!</v>
      </c>
      <c r="J34" s="40" t="e">
        <f>J35+#REF!+J36</f>
        <v>#REF!</v>
      </c>
      <c r="K34" s="40" t="e">
        <f>K35+#REF!+K36</f>
        <v>#REF!</v>
      </c>
      <c r="L34" s="41">
        <f t="shared" si="1"/>
        <v>9.873417721518987</v>
      </c>
      <c r="M34" s="39">
        <f>M35+M36+M37+M38</f>
        <v>2</v>
      </c>
      <c r="N34" s="59">
        <f t="shared" si="2"/>
        <v>5.128205128205128</v>
      </c>
      <c r="O34" s="39">
        <f>O35+O36+O37+O38</f>
        <v>39</v>
      </c>
      <c r="P34" s="59">
        <f t="shared" si="0"/>
        <v>10</v>
      </c>
      <c r="Q34" s="39">
        <f>Q35+Q36+Q37+Q38</f>
        <v>39</v>
      </c>
      <c r="R34" s="59">
        <f t="shared" si="3"/>
        <v>10</v>
      </c>
    </row>
    <row r="35" spans="2:18" ht="15">
      <c r="B35" s="29" t="s">
        <v>56</v>
      </c>
      <c r="C35" s="20" t="s">
        <v>194</v>
      </c>
      <c r="D35" s="21">
        <v>84.504</v>
      </c>
      <c r="E35" s="22">
        <v>135</v>
      </c>
      <c r="F35" s="33">
        <v>130</v>
      </c>
      <c r="G35" s="22">
        <v>13</v>
      </c>
      <c r="H35" s="23"/>
      <c r="I35" s="23"/>
      <c r="J35" s="23"/>
      <c r="K35" s="23"/>
      <c r="L35" s="26">
        <f t="shared" si="1"/>
        <v>9.62962962962963</v>
      </c>
      <c r="M35" s="27">
        <v>0</v>
      </c>
      <c r="N35" s="60">
        <f t="shared" si="2"/>
        <v>0</v>
      </c>
      <c r="O35" s="43">
        <v>13</v>
      </c>
      <c r="P35" s="60">
        <f t="shared" si="0"/>
        <v>10</v>
      </c>
      <c r="Q35" s="28">
        <v>13</v>
      </c>
      <c r="R35" s="60">
        <f t="shared" si="3"/>
        <v>10</v>
      </c>
    </row>
    <row r="36" spans="2:18" ht="15">
      <c r="B36" s="29" t="s">
        <v>246</v>
      </c>
      <c r="C36" s="20" t="s">
        <v>195</v>
      </c>
      <c r="D36" s="21">
        <v>61.173</v>
      </c>
      <c r="E36" s="22">
        <v>90</v>
      </c>
      <c r="F36" s="22">
        <v>90</v>
      </c>
      <c r="G36" s="22">
        <v>9</v>
      </c>
      <c r="H36" s="23">
        <v>0</v>
      </c>
      <c r="I36" s="23">
        <v>0</v>
      </c>
      <c r="J36" s="23">
        <v>3</v>
      </c>
      <c r="K36" s="23">
        <v>0</v>
      </c>
      <c r="L36" s="26">
        <f t="shared" si="1"/>
        <v>10</v>
      </c>
      <c r="M36" s="27">
        <v>0</v>
      </c>
      <c r="N36" s="60">
        <f t="shared" si="2"/>
        <v>0</v>
      </c>
      <c r="O36" s="43">
        <v>9</v>
      </c>
      <c r="P36" s="60">
        <f t="shared" si="0"/>
        <v>10</v>
      </c>
      <c r="Q36" s="28">
        <v>9</v>
      </c>
      <c r="R36" s="60">
        <f t="shared" si="3"/>
        <v>10</v>
      </c>
    </row>
    <row r="37" spans="2:18" ht="24">
      <c r="B37" s="29" t="s">
        <v>57</v>
      </c>
      <c r="C37" s="20" t="s">
        <v>284</v>
      </c>
      <c r="D37" s="21">
        <v>62.49</v>
      </c>
      <c r="E37" s="22">
        <v>10</v>
      </c>
      <c r="F37" s="22">
        <v>20</v>
      </c>
      <c r="G37" s="22">
        <v>1</v>
      </c>
      <c r="H37" s="23"/>
      <c r="I37" s="23"/>
      <c r="J37" s="23"/>
      <c r="K37" s="23"/>
      <c r="L37" s="26">
        <f t="shared" si="1"/>
        <v>10</v>
      </c>
      <c r="M37" s="48">
        <v>1</v>
      </c>
      <c r="N37" s="60">
        <f t="shared" si="2"/>
        <v>100</v>
      </c>
      <c r="O37" s="43">
        <v>2</v>
      </c>
      <c r="P37" s="60">
        <f t="shared" si="0"/>
        <v>10</v>
      </c>
      <c r="Q37" s="28">
        <v>2</v>
      </c>
      <c r="R37" s="60">
        <f t="shared" si="3"/>
        <v>10</v>
      </c>
    </row>
    <row r="38" spans="2:18" ht="15">
      <c r="B38" s="29" t="s">
        <v>196</v>
      </c>
      <c r="C38" s="20" t="s">
        <v>248</v>
      </c>
      <c r="D38" s="21">
        <v>75.97</v>
      </c>
      <c r="E38" s="22">
        <v>160</v>
      </c>
      <c r="F38" s="33">
        <v>150</v>
      </c>
      <c r="G38" s="22">
        <v>16</v>
      </c>
      <c r="H38" s="23"/>
      <c r="I38" s="23"/>
      <c r="J38" s="23"/>
      <c r="K38" s="23"/>
      <c r="L38" s="26">
        <f t="shared" si="1"/>
        <v>10</v>
      </c>
      <c r="M38" s="27">
        <v>1</v>
      </c>
      <c r="N38" s="60">
        <f t="shared" si="2"/>
        <v>6.25</v>
      </c>
      <c r="O38" s="43">
        <v>15</v>
      </c>
      <c r="P38" s="60">
        <f t="shared" si="0"/>
        <v>10</v>
      </c>
      <c r="Q38" s="28">
        <v>15</v>
      </c>
      <c r="R38" s="60">
        <f t="shared" si="3"/>
        <v>10</v>
      </c>
    </row>
    <row r="39" spans="2:18" ht="16.5" customHeight="1">
      <c r="B39" s="54" t="s">
        <v>58</v>
      </c>
      <c r="C39" s="37" t="s">
        <v>8</v>
      </c>
      <c r="D39" s="38"/>
      <c r="E39" s="55">
        <f>E40+E41+E42+E43+E44+E45+E46</f>
        <v>128</v>
      </c>
      <c r="F39" s="55">
        <f>F40+F41+F42+F43+F44+F45+F46</f>
        <v>120</v>
      </c>
      <c r="G39" s="55">
        <f>G40+G41+G42+G43+G44+G45+G46</f>
        <v>6</v>
      </c>
      <c r="H39" s="40">
        <f>H40+H41+H42+H43+H44</f>
        <v>0</v>
      </c>
      <c r="I39" s="40">
        <f>I40+I41+I42+I43+I44</f>
        <v>0</v>
      </c>
      <c r="J39" s="40">
        <f>J40+J41+J42+J43+J44</f>
        <v>8</v>
      </c>
      <c r="K39" s="40">
        <f>K40+K41+K42+K43+K44</f>
        <v>0</v>
      </c>
      <c r="L39" s="41">
        <f t="shared" si="1"/>
        <v>4.6875</v>
      </c>
      <c r="M39" s="55">
        <f>M40+M41+M42+M43+M44+M45+M46</f>
        <v>5</v>
      </c>
      <c r="N39" s="59">
        <f t="shared" si="2"/>
        <v>83.33333333333334</v>
      </c>
      <c r="O39" s="55">
        <f>O40+O41+O42+O43+O44+O45+O46</f>
        <v>11</v>
      </c>
      <c r="P39" s="59">
        <f t="shared" si="0"/>
        <v>9.166666666666666</v>
      </c>
      <c r="Q39" s="55">
        <f>Q40+Q41+Q42+Q43+Q44+Q45+Q46</f>
        <v>8</v>
      </c>
      <c r="R39" s="59">
        <f t="shared" si="3"/>
        <v>6.666666666666667</v>
      </c>
    </row>
    <row r="40" spans="2:18" ht="15">
      <c r="B40" s="29" t="s">
        <v>59</v>
      </c>
      <c r="C40" s="20" t="s">
        <v>197</v>
      </c>
      <c r="D40" s="21">
        <v>87.192</v>
      </c>
      <c r="E40" s="22">
        <v>25</v>
      </c>
      <c r="F40" s="22">
        <v>20</v>
      </c>
      <c r="G40" s="22">
        <v>0</v>
      </c>
      <c r="H40" s="23">
        <v>0</v>
      </c>
      <c r="I40" s="23">
        <v>0</v>
      </c>
      <c r="J40" s="23">
        <v>3</v>
      </c>
      <c r="K40" s="23">
        <v>0</v>
      </c>
      <c r="L40" s="26">
        <f t="shared" si="1"/>
        <v>0</v>
      </c>
      <c r="M40" s="27">
        <v>0</v>
      </c>
      <c r="N40" s="60">
        <v>0</v>
      </c>
      <c r="O40" s="43">
        <v>2</v>
      </c>
      <c r="P40" s="60">
        <f t="shared" si="0"/>
        <v>10</v>
      </c>
      <c r="Q40" s="28">
        <v>2</v>
      </c>
      <c r="R40" s="60">
        <f t="shared" si="3"/>
        <v>10</v>
      </c>
    </row>
    <row r="41" spans="2:18" ht="15">
      <c r="B41" s="29" t="s">
        <v>60</v>
      </c>
      <c r="C41" s="20" t="s">
        <v>198</v>
      </c>
      <c r="D41" s="21">
        <v>116.19</v>
      </c>
      <c r="E41" s="22">
        <v>55</v>
      </c>
      <c r="F41" s="22">
        <v>60</v>
      </c>
      <c r="G41" s="22">
        <v>5</v>
      </c>
      <c r="H41" s="23">
        <v>0</v>
      </c>
      <c r="I41" s="23">
        <v>0</v>
      </c>
      <c r="J41" s="23">
        <v>4</v>
      </c>
      <c r="K41" s="23">
        <v>0</v>
      </c>
      <c r="L41" s="50">
        <f t="shared" si="1"/>
        <v>9.090909090909092</v>
      </c>
      <c r="M41" s="23">
        <v>5</v>
      </c>
      <c r="N41" s="61">
        <f t="shared" si="2"/>
        <v>100</v>
      </c>
      <c r="O41" s="43">
        <v>6</v>
      </c>
      <c r="P41" s="61">
        <f t="shared" si="0"/>
        <v>10</v>
      </c>
      <c r="Q41" s="43">
        <v>6</v>
      </c>
      <c r="R41" s="61">
        <f t="shared" si="3"/>
        <v>10</v>
      </c>
    </row>
    <row r="42" spans="2:18" ht="23.25" customHeight="1">
      <c r="B42" s="24" t="s">
        <v>61</v>
      </c>
      <c r="C42" s="20" t="s">
        <v>320</v>
      </c>
      <c r="D42" s="21">
        <v>30.901</v>
      </c>
      <c r="E42" s="22">
        <v>16</v>
      </c>
      <c r="F42" s="22">
        <v>12</v>
      </c>
      <c r="G42" s="22">
        <v>1</v>
      </c>
      <c r="H42" s="23"/>
      <c r="I42" s="23"/>
      <c r="J42" s="23"/>
      <c r="K42" s="23"/>
      <c r="L42" s="26">
        <f t="shared" si="1"/>
        <v>6.25</v>
      </c>
      <c r="M42" s="27">
        <v>0</v>
      </c>
      <c r="N42" s="60">
        <f t="shared" si="2"/>
        <v>0</v>
      </c>
      <c r="O42" s="43">
        <v>1</v>
      </c>
      <c r="P42" s="60">
        <f t="shared" si="0"/>
        <v>8.333333333333332</v>
      </c>
      <c r="Q42" s="28">
        <v>0</v>
      </c>
      <c r="R42" s="60">
        <f t="shared" si="3"/>
        <v>0</v>
      </c>
    </row>
    <row r="43" spans="2:18" ht="15">
      <c r="B43" s="24" t="s">
        <v>62</v>
      </c>
      <c r="C43" s="20" t="s">
        <v>199</v>
      </c>
      <c r="D43" s="21">
        <v>65.88</v>
      </c>
      <c r="E43" s="22">
        <v>15</v>
      </c>
      <c r="F43" s="22">
        <v>13</v>
      </c>
      <c r="G43" s="22">
        <v>0</v>
      </c>
      <c r="H43" s="23">
        <v>0</v>
      </c>
      <c r="I43" s="23">
        <v>0</v>
      </c>
      <c r="J43" s="23">
        <v>1</v>
      </c>
      <c r="K43" s="23">
        <v>0</v>
      </c>
      <c r="L43" s="26">
        <f t="shared" si="1"/>
        <v>0</v>
      </c>
      <c r="M43" s="27">
        <v>0</v>
      </c>
      <c r="N43" s="60">
        <v>0</v>
      </c>
      <c r="O43" s="43">
        <v>1</v>
      </c>
      <c r="P43" s="60">
        <f t="shared" si="0"/>
        <v>7.6923076923076925</v>
      </c>
      <c r="Q43" s="43">
        <v>0</v>
      </c>
      <c r="R43" s="60">
        <f t="shared" si="3"/>
        <v>0</v>
      </c>
    </row>
    <row r="44" spans="2:18" ht="15">
      <c r="B44" s="24" t="s">
        <v>63</v>
      </c>
      <c r="C44" s="20" t="s">
        <v>9</v>
      </c>
      <c r="D44" s="21">
        <v>29.63986</v>
      </c>
      <c r="E44" s="22">
        <v>12</v>
      </c>
      <c r="F44" s="22">
        <v>10</v>
      </c>
      <c r="G44" s="22">
        <v>0</v>
      </c>
      <c r="H44" s="23"/>
      <c r="I44" s="23"/>
      <c r="J44" s="23"/>
      <c r="K44" s="23"/>
      <c r="L44" s="26">
        <f t="shared" si="1"/>
        <v>0</v>
      </c>
      <c r="M44" s="27">
        <v>0</v>
      </c>
      <c r="N44" s="60">
        <v>0</v>
      </c>
      <c r="O44" s="43">
        <v>1</v>
      </c>
      <c r="P44" s="60">
        <f t="shared" si="0"/>
        <v>10</v>
      </c>
      <c r="Q44" s="28">
        <v>0</v>
      </c>
      <c r="R44" s="60">
        <f t="shared" si="3"/>
        <v>0</v>
      </c>
    </row>
    <row r="45" spans="2:18" ht="24">
      <c r="B45" s="24" t="s">
        <v>161</v>
      </c>
      <c r="C45" s="20" t="s">
        <v>250</v>
      </c>
      <c r="D45" s="21">
        <v>45.91</v>
      </c>
      <c r="E45" s="22">
        <v>5</v>
      </c>
      <c r="F45" s="22">
        <v>5</v>
      </c>
      <c r="G45" s="22">
        <v>0</v>
      </c>
      <c r="H45" s="23"/>
      <c r="I45" s="23"/>
      <c r="J45" s="23"/>
      <c r="K45" s="23"/>
      <c r="L45" s="26">
        <f t="shared" si="1"/>
        <v>0</v>
      </c>
      <c r="M45" s="27">
        <v>0</v>
      </c>
      <c r="N45" s="60">
        <v>0</v>
      </c>
      <c r="O45" s="43">
        <v>0</v>
      </c>
      <c r="P45" s="60">
        <f t="shared" si="0"/>
        <v>0</v>
      </c>
      <c r="Q45" s="28">
        <v>0</v>
      </c>
      <c r="R45" s="60">
        <f t="shared" si="3"/>
        <v>0</v>
      </c>
    </row>
    <row r="46" spans="2:18" ht="24">
      <c r="B46" s="24" t="s">
        <v>249</v>
      </c>
      <c r="C46" s="20" t="s">
        <v>251</v>
      </c>
      <c r="D46" s="21">
        <v>5.43</v>
      </c>
      <c r="E46" s="22">
        <v>0</v>
      </c>
      <c r="F46" s="22">
        <v>0</v>
      </c>
      <c r="G46" s="22">
        <v>0</v>
      </c>
      <c r="H46" s="23"/>
      <c r="I46" s="23"/>
      <c r="J46" s="23"/>
      <c r="K46" s="23"/>
      <c r="L46" s="26">
        <v>0</v>
      </c>
      <c r="M46" s="27">
        <v>0</v>
      </c>
      <c r="N46" s="60">
        <v>0</v>
      </c>
      <c r="O46" s="43">
        <v>0</v>
      </c>
      <c r="P46" s="60">
        <v>0</v>
      </c>
      <c r="Q46" s="28">
        <v>0</v>
      </c>
      <c r="R46" s="60">
        <v>0</v>
      </c>
    </row>
    <row r="47" spans="2:18" ht="15.75" customHeight="1">
      <c r="B47" s="36" t="s">
        <v>64</v>
      </c>
      <c r="C47" s="37" t="s">
        <v>10</v>
      </c>
      <c r="D47" s="38"/>
      <c r="E47" s="39">
        <f>E48+E49+E50+E51+E52</f>
        <v>97</v>
      </c>
      <c r="F47" s="39">
        <f>F48+F49+F50+F51+F52</f>
        <v>112</v>
      </c>
      <c r="G47" s="39">
        <f>G48+G49+G50+G51+G52</f>
        <v>2</v>
      </c>
      <c r="H47" s="40">
        <f>H48+H49+H50+H51</f>
        <v>0</v>
      </c>
      <c r="I47" s="40">
        <f>I48+I49+I50+I51</f>
        <v>0</v>
      </c>
      <c r="J47" s="40">
        <f>J48+J49+J50+J51</f>
        <v>0</v>
      </c>
      <c r="K47" s="40">
        <f>K48+K49+K50+K51</f>
        <v>0</v>
      </c>
      <c r="L47" s="41">
        <f t="shared" si="1"/>
        <v>2.0618556701030926</v>
      </c>
      <c r="M47" s="39">
        <f>M48+M49+M50+M51+M52</f>
        <v>0</v>
      </c>
      <c r="N47" s="59">
        <f t="shared" si="2"/>
        <v>0</v>
      </c>
      <c r="O47" s="39">
        <f>O48+O49+O50+O51+O52</f>
        <v>10</v>
      </c>
      <c r="P47" s="59">
        <f t="shared" si="0"/>
        <v>8.928571428571429</v>
      </c>
      <c r="Q47" s="39">
        <f>Q48+Q49+Q50+Q51+Q52</f>
        <v>5</v>
      </c>
      <c r="R47" s="59">
        <f t="shared" si="3"/>
        <v>4.464285714285714</v>
      </c>
    </row>
    <row r="48" spans="2:18" ht="15">
      <c r="B48" s="24" t="s">
        <v>65</v>
      </c>
      <c r="C48" s="20" t="s">
        <v>200</v>
      </c>
      <c r="D48" s="21">
        <v>90.3</v>
      </c>
      <c r="E48" s="22">
        <v>20</v>
      </c>
      <c r="F48" s="22">
        <v>25</v>
      </c>
      <c r="G48" s="22">
        <v>0</v>
      </c>
      <c r="H48" s="23"/>
      <c r="I48" s="23"/>
      <c r="J48" s="23"/>
      <c r="K48" s="23"/>
      <c r="L48" s="26">
        <f t="shared" si="1"/>
        <v>0</v>
      </c>
      <c r="M48" s="27">
        <v>0</v>
      </c>
      <c r="N48" s="60">
        <v>0</v>
      </c>
      <c r="O48" s="43">
        <v>2</v>
      </c>
      <c r="P48" s="60">
        <f t="shared" si="0"/>
        <v>8</v>
      </c>
      <c r="Q48" s="28">
        <v>0</v>
      </c>
      <c r="R48" s="60">
        <f t="shared" si="3"/>
        <v>0</v>
      </c>
    </row>
    <row r="49" spans="2:18" ht="15">
      <c r="B49" s="24" t="s">
        <v>66</v>
      </c>
      <c r="C49" s="20" t="s">
        <v>201</v>
      </c>
      <c r="D49" s="21">
        <v>16.114</v>
      </c>
      <c r="E49" s="22">
        <v>27</v>
      </c>
      <c r="F49" s="22">
        <v>32</v>
      </c>
      <c r="G49" s="22">
        <v>0</v>
      </c>
      <c r="H49" s="23"/>
      <c r="I49" s="23"/>
      <c r="J49" s="23"/>
      <c r="K49" s="23"/>
      <c r="L49" s="26">
        <f t="shared" si="1"/>
        <v>0</v>
      </c>
      <c r="M49" s="27">
        <v>0</v>
      </c>
      <c r="N49" s="60">
        <v>0</v>
      </c>
      <c r="O49" s="43">
        <v>3</v>
      </c>
      <c r="P49" s="60">
        <f t="shared" si="0"/>
        <v>9.375</v>
      </c>
      <c r="Q49" s="28">
        <v>3</v>
      </c>
      <c r="R49" s="60">
        <f t="shared" si="3"/>
        <v>9.375</v>
      </c>
    </row>
    <row r="50" spans="2:18" ht="15">
      <c r="B50" s="24" t="s">
        <v>67</v>
      </c>
      <c r="C50" s="20" t="s">
        <v>202</v>
      </c>
      <c r="D50" s="21">
        <v>34.49</v>
      </c>
      <c r="E50" s="22">
        <v>30</v>
      </c>
      <c r="F50" s="22">
        <v>35</v>
      </c>
      <c r="G50" s="22">
        <v>0</v>
      </c>
      <c r="H50" s="23"/>
      <c r="I50" s="23"/>
      <c r="J50" s="23"/>
      <c r="K50" s="23"/>
      <c r="L50" s="26">
        <f t="shared" si="1"/>
        <v>0</v>
      </c>
      <c r="M50" s="27">
        <v>0</v>
      </c>
      <c r="N50" s="60">
        <v>0</v>
      </c>
      <c r="O50" s="43">
        <v>3</v>
      </c>
      <c r="P50" s="60">
        <f t="shared" si="0"/>
        <v>8.571428571428571</v>
      </c>
      <c r="Q50" s="28">
        <v>0</v>
      </c>
      <c r="R50" s="60">
        <f t="shared" si="3"/>
        <v>0</v>
      </c>
    </row>
    <row r="51" spans="2:18" ht="24">
      <c r="B51" s="24" t="s">
        <v>68</v>
      </c>
      <c r="C51" s="20" t="s">
        <v>290</v>
      </c>
      <c r="D51" s="21">
        <v>147.425</v>
      </c>
      <c r="E51" s="22">
        <v>10</v>
      </c>
      <c r="F51" s="22">
        <v>10</v>
      </c>
      <c r="G51" s="22">
        <v>1</v>
      </c>
      <c r="H51" s="23"/>
      <c r="I51" s="23"/>
      <c r="J51" s="23"/>
      <c r="K51" s="23"/>
      <c r="L51" s="26">
        <f t="shared" si="1"/>
        <v>10</v>
      </c>
      <c r="M51" s="48">
        <v>0</v>
      </c>
      <c r="N51" s="60">
        <f t="shared" si="2"/>
        <v>0</v>
      </c>
      <c r="O51" s="43">
        <v>1</v>
      </c>
      <c r="P51" s="60">
        <f t="shared" si="0"/>
        <v>10</v>
      </c>
      <c r="Q51" s="28">
        <v>1</v>
      </c>
      <c r="R51" s="60">
        <f t="shared" si="3"/>
        <v>10</v>
      </c>
    </row>
    <row r="52" spans="2:18" ht="24">
      <c r="B52" s="24" t="s">
        <v>252</v>
      </c>
      <c r="C52" s="20" t="s">
        <v>253</v>
      </c>
      <c r="D52" s="21">
        <v>81.17</v>
      </c>
      <c r="E52" s="22">
        <v>10</v>
      </c>
      <c r="F52" s="22">
        <v>10</v>
      </c>
      <c r="G52" s="22">
        <v>1</v>
      </c>
      <c r="H52" s="23"/>
      <c r="I52" s="23"/>
      <c r="J52" s="23"/>
      <c r="K52" s="23"/>
      <c r="L52" s="26">
        <f t="shared" si="1"/>
        <v>10</v>
      </c>
      <c r="M52" s="48">
        <v>0</v>
      </c>
      <c r="N52" s="60">
        <f t="shared" si="2"/>
        <v>0</v>
      </c>
      <c r="O52" s="43">
        <v>1</v>
      </c>
      <c r="P52" s="60">
        <f t="shared" si="0"/>
        <v>10</v>
      </c>
      <c r="Q52" s="28">
        <v>1</v>
      </c>
      <c r="R52" s="60">
        <f t="shared" si="3"/>
        <v>10</v>
      </c>
    </row>
    <row r="53" spans="2:18" ht="17.25" customHeight="1">
      <c r="B53" s="36" t="s">
        <v>77</v>
      </c>
      <c r="C53" s="37" t="s">
        <v>11</v>
      </c>
      <c r="D53" s="38"/>
      <c r="E53" s="39">
        <f>E54+E55+E56+E57+E58+E59+E60+E61</f>
        <v>243</v>
      </c>
      <c r="F53" s="39">
        <f>F54+F55+F56+F57+F58+F59+F60+F61</f>
        <v>270</v>
      </c>
      <c r="G53" s="39">
        <f>G54+G55+G56+G57+G58+G59+G60+G61</f>
        <v>13</v>
      </c>
      <c r="H53" s="40">
        <f>H54+H55+H56+H57+H58+H59+H60</f>
        <v>0</v>
      </c>
      <c r="I53" s="40">
        <f>I54+I55+I56+I57+I58+I59+I60</f>
        <v>0</v>
      </c>
      <c r="J53" s="40">
        <f>J54+J55+J56+J57+J58+J59+J60</f>
        <v>5</v>
      </c>
      <c r="K53" s="40">
        <f>K54+K55+K56+K57+K58+K59+K60</f>
        <v>0</v>
      </c>
      <c r="L53" s="41">
        <f t="shared" si="1"/>
        <v>5.349794238683128</v>
      </c>
      <c r="M53" s="39">
        <f>M54+M55+M56+M57+M58+M59+M60+M61</f>
        <v>10</v>
      </c>
      <c r="N53" s="59">
        <f t="shared" si="2"/>
        <v>76.92307692307693</v>
      </c>
      <c r="O53" s="39">
        <f>O54+O55+O56+O57+O58+O59+O60+O61</f>
        <v>25</v>
      </c>
      <c r="P53" s="59">
        <f t="shared" si="0"/>
        <v>9.25925925925926</v>
      </c>
      <c r="Q53" s="39">
        <f>Q54+Q55+Q56+Q57+Q58+Q59+Q60+Q61</f>
        <v>15</v>
      </c>
      <c r="R53" s="59">
        <f t="shared" si="3"/>
        <v>5.555555555555555</v>
      </c>
    </row>
    <row r="54" spans="2:18" ht="15" customHeight="1">
      <c r="B54" s="24" t="s">
        <v>69</v>
      </c>
      <c r="C54" s="20" t="s">
        <v>203</v>
      </c>
      <c r="D54" s="21">
        <v>78.688</v>
      </c>
      <c r="E54" s="22">
        <v>35</v>
      </c>
      <c r="F54" s="22">
        <v>45</v>
      </c>
      <c r="G54" s="22">
        <v>3</v>
      </c>
      <c r="H54" s="23"/>
      <c r="I54" s="23"/>
      <c r="J54" s="23"/>
      <c r="K54" s="23"/>
      <c r="L54" s="26">
        <f t="shared" si="1"/>
        <v>8.571428571428571</v>
      </c>
      <c r="M54" s="27">
        <v>0</v>
      </c>
      <c r="N54" s="60">
        <f t="shared" si="2"/>
        <v>0</v>
      </c>
      <c r="O54" s="43">
        <v>4</v>
      </c>
      <c r="P54" s="60">
        <f t="shared" si="0"/>
        <v>8.88888888888889</v>
      </c>
      <c r="Q54" s="28">
        <v>4</v>
      </c>
      <c r="R54" s="60">
        <f t="shared" si="3"/>
        <v>8.88888888888889</v>
      </c>
    </row>
    <row r="55" spans="2:18" ht="16.5" customHeight="1">
      <c r="B55" s="24" t="s">
        <v>70</v>
      </c>
      <c r="C55" s="20" t="s">
        <v>204</v>
      </c>
      <c r="D55" s="21">
        <v>37.955</v>
      </c>
      <c r="E55" s="22">
        <v>30</v>
      </c>
      <c r="F55" s="22">
        <v>30</v>
      </c>
      <c r="G55" s="22">
        <v>0</v>
      </c>
      <c r="H55" s="23"/>
      <c r="I55" s="23"/>
      <c r="J55" s="23"/>
      <c r="K55" s="23"/>
      <c r="L55" s="26">
        <f t="shared" si="1"/>
        <v>0</v>
      </c>
      <c r="M55" s="27">
        <v>0</v>
      </c>
      <c r="N55" s="60">
        <v>0</v>
      </c>
      <c r="O55" s="43">
        <v>3</v>
      </c>
      <c r="P55" s="60">
        <f t="shared" si="0"/>
        <v>10</v>
      </c>
      <c r="Q55" s="28">
        <v>0</v>
      </c>
      <c r="R55" s="60">
        <f t="shared" si="3"/>
        <v>0</v>
      </c>
    </row>
    <row r="56" spans="2:18" ht="16.5" customHeight="1">
      <c r="B56" s="24" t="s">
        <v>78</v>
      </c>
      <c r="C56" s="20" t="s">
        <v>194</v>
      </c>
      <c r="D56" s="21">
        <v>33.566</v>
      </c>
      <c r="E56" s="22">
        <v>17</v>
      </c>
      <c r="F56" s="22">
        <v>20</v>
      </c>
      <c r="G56" s="22">
        <v>0</v>
      </c>
      <c r="H56" s="23"/>
      <c r="I56" s="23"/>
      <c r="J56" s="23"/>
      <c r="K56" s="23"/>
      <c r="L56" s="26">
        <f t="shared" si="1"/>
        <v>0</v>
      </c>
      <c r="M56" s="27">
        <v>0</v>
      </c>
      <c r="N56" s="60">
        <v>0</v>
      </c>
      <c r="O56" s="43">
        <v>2</v>
      </c>
      <c r="P56" s="60">
        <f t="shared" si="0"/>
        <v>10</v>
      </c>
      <c r="Q56" s="28">
        <v>0</v>
      </c>
      <c r="R56" s="60">
        <f t="shared" si="3"/>
        <v>0</v>
      </c>
    </row>
    <row r="57" spans="2:18" ht="15" customHeight="1">
      <c r="B57" s="24" t="s">
        <v>79</v>
      </c>
      <c r="C57" s="20" t="s">
        <v>183</v>
      </c>
      <c r="D57" s="21">
        <v>73.75</v>
      </c>
      <c r="E57" s="22">
        <v>70</v>
      </c>
      <c r="F57" s="22">
        <v>65</v>
      </c>
      <c r="G57" s="22">
        <v>7</v>
      </c>
      <c r="H57" s="23">
        <v>0</v>
      </c>
      <c r="I57" s="23">
        <v>0</v>
      </c>
      <c r="J57" s="35">
        <v>5</v>
      </c>
      <c r="K57" s="23">
        <v>0</v>
      </c>
      <c r="L57" s="26">
        <f t="shared" si="1"/>
        <v>10</v>
      </c>
      <c r="M57" s="48">
        <v>7</v>
      </c>
      <c r="N57" s="60">
        <f t="shared" si="2"/>
        <v>100</v>
      </c>
      <c r="O57" s="43">
        <v>6</v>
      </c>
      <c r="P57" s="60">
        <f t="shared" si="0"/>
        <v>9.230769230769232</v>
      </c>
      <c r="Q57" s="28">
        <v>6</v>
      </c>
      <c r="R57" s="60">
        <f t="shared" si="3"/>
        <v>9.230769230769232</v>
      </c>
    </row>
    <row r="58" spans="2:18" ht="18" customHeight="1">
      <c r="B58" s="24" t="s">
        <v>80</v>
      </c>
      <c r="C58" s="20" t="s">
        <v>205</v>
      </c>
      <c r="D58" s="21">
        <v>15.18</v>
      </c>
      <c r="E58" s="22">
        <v>11</v>
      </c>
      <c r="F58" s="22">
        <v>15</v>
      </c>
      <c r="G58" s="22">
        <v>0</v>
      </c>
      <c r="H58" s="23"/>
      <c r="I58" s="23"/>
      <c r="J58" s="23"/>
      <c r="K58" s="23"/>
      <c r="L58" s="26">
        <f t="shared" si="1"/>
        <v>0</v>
      </c>
      <c r="M58" s="27">
        <v>0</v>
      </c>
      <c r="N58" s="60">
        <v>0</v>
      </c>
      <c r="O58" s="43">
        <v>1</v>
      </c>
      <c r="P58" s="60">
        <f t="shared" si="0"/>
        <v>6.666666666666667</v>
      </c>
      <c r="Q58" s="28">
        <v>1</v>
      </c>
      <c r="R58" s="60">
        <f t="shared" si="3"/>
        <v>6.666666666666667</v>
      </c>
    </row>
    <row r="59" spans="2:18" ht="18.75" customHeight="1">
      <c r="B59" s="24" t="s">
        <v>81</v>
      </c>
      <c r="C59" s="20" t="s">
        <v>206</v>
      </c>
      <c r="D59" s="21">
        <v>34.63</v>
      </c>
      <c r="E59" s="22">
        <v>15</v>
      </c>
      <c r="F59" s="22">
        <v>15</v>
      </c>
      <c r="G59" s="22">
        <v>0</v>
      </c>
      <c r="H59" s="23"/>
      <c r="I59" s="23"/>
      <c r="J59" s="23"/>
      <c r="K59" s="23"/>
      <c r="L59" s="26">
        <f t="shared" si="1"/>
        <v>0</v>
      </c>
      <c r="M59" s="27">
        <v>0</v>
      </c>
      <c r="N59" s="60">
        <v>0</v>
      </c>
      <c r="O59" s="43">
        <v>1</v>
      </c>
      <c r="P59" s="60">
        <f t="shared" si="0"/>
        <v>6.666666666666667</v>
      </c>
      <c r="Q59" s="28">
        <v>0</v>
      </c>
      <c r="R59" s="60">
        <f t="shared" si="3"/>
        <v>0</v>
      </c>
    </row>
    <row r="60" spans="2:18" ht="15.75" customHeight="1">
      <c r="B60" s="24" t="s">
        <v>82</v>
      </c>
      <c r="C60" s="20" t="s">
        <v>38</v>
      </c>
      <c r="D60" s="21">
        <v>23.03861</v>
      </c>
      <c r="E60" s="22">
        <v>35</v>
      </c>
      <c r="F60" s="22">
        <v>40</v>
      </c>
      <c r="G60" s="22">
        <v>0</v>
      </c>
      <c r="H60" s="23"/>
      <c r="I60" s="23"/>
      <c r="J60" s="23"/>
      <c r="K60" s="23"/>
      <c r="L60" s="26">
        <f t="shared" si="1"/>
        <v>0</v>
      </c>
      <c r="M60" s="27">
        <v>0</v>
      </c>
      <c r="N60" s="60">
        <v>0</v>
      </c>
      <c r="O60" s="43">
        <v>4</v>
      </c>
      <c r="P60" s="60">
        <f t="shared" si="0"/>
        <v>10</v>
      </c>
      <c r="Q60" s="28">
        <v>0</v>
      </c>
      <c r="R60" s="60">
        <f t="shared" si="3"/>
        <v>0</v>
      </c>
    </row>
    <row r="61" spans="2:18" ht="28.5" customHeight="1">
      <c r="B61" s="24" t="s">
        <v>167</v>
      </c>
      <c r="C61" s="20" t="s">
        <v>273</v>
      </c>
      <c r="D61" s="21">
        <v>25.04</v>
      </c>
      <c r="E61" s="22">
        <v>30</v>
      </c>
      <c r="F61" s="22">
        <v>40</v>
      </c>
      <c r="G61" s="22">
        <v>3</v>
      </c>
      <c r="H61" s="23"/>
      <c r="I61" s="23"/>
      <c r="J61" s="23"/>
      <c r="K61" s="23"/>
      <c r="L61" s="26">
        <f t="shared" si="1"/>
        <v>10</v>
      </c>
      <c r="M61" s="48">
        <v>3</v>
      </c>
      <c r="N61" s="60">
        <f t="shared" si="2"/>
        <v>100</v>
      </c>
      <c r="O61" s="43">
        <v>4</v>
      </c>
      <c r="P61" s="60">
        <f t="shared" si="0"/>
        <v>10</v>
      </c>
      <c r="Q61" s="28">
        <v>4</v>
      </c>
      <c r="R61" s="60">
        <f t="shared" si="3"/>
        <v>10</v>
      </c>
    </row>
    <row r="62" spans="2:18" ht="14.25" customHeight="1">
      <c r="B62" s="36" t="s">
        <v>83</v>
      </c>
      <c r="C62" s="37" t="s">
        <v>12</v>
      </c>
      <c r="D62" s="38"/>
      <c r="E62" s="39">
        <f>E63+E64+E65</f>
        <v>250</v>
      </c>
      <c r="F62" s="39">
        <f>F63+F64+F65</f>
        <v>175</v>
      </c>
      <c r="G62" s="39">
        <f>G63+G64+G65</f>
        <v>10</v>
      </c>
      <c r="H62" s="40">
        <f>H63+H64</f>
        <v>0</v>
      </c>
      <c r="I62" s="40">
        <f>I63+I64</f>
        <v>0</v>
      </c>
      <c r="J62" s="40">
        <f>J63+J64</f>
        <v>0</v>
      </c>
      <c r="K62" s="40">
        <f>K63+K64</f>
        <v>0</v>
      </c>
      <c r="L62" s="41">
        <f t="shared" si="1"/>
        <v>4</v>
      </c>
      <c r="M62" s="39">
        <f>M63+M64+M65</f>
        <v>6</v>
      </c>
      <c r="N62" s="59">
        <f t="shared" si="2"/>
        <v>60</v>
      </c>
      <c r="O62" s="39">
        <f>O63+O64+O65</f>
        <v>17</v>
      </c>
      <c r="P62" s="59">
        <f t="shared" si="0"/>
        <v>9.714285714285714</v>
      </c>
      <c r="Q62" s="39">
        <f>Q63+Q64+Q65</f>
        <v>7</v>
      </c>
      <c r="R62" s="59">
        <f t="shared" si="3"/>
        <v>4</v>
      </c>
    </row>
    <row r="63" spans="2:18" ht="18" customHeight="1">
      <c r="B63" s="24" t="s">
        <v>84</v>
      </c>
      <c r="C63" s="20" t="s">
        <v>207</v>
      </c>
      <c r="D63" s="21">
        <v>78.4</v>
      </c>
      <c r="E63" s="22">
        <v>150</v>
      </c>
      <c r="F63" s="22">
        <v>100</v>
      </c>
      <c r="G63" s="22">
        <v>0</v>
      </c>
      <c r="H63" s="23"/>
      <c r="I63" s="23"/>
      <c r="J63" s="23"/>
      <c r="K63" s="23"/>
      <c r="L63" s="26">
        <f t="shared" si="1"/>
        <v>0</v>
      </c>
      <c r="M63" s="27">
        <v>0</v>
      </c>
      <c r="N63" s="60">
        <v>0</v>
      </c>
      <c r="O63" s="43">
        <v>10</v>
      </c>
      <c r="P63" s="60">
        <f t="shared" si="0"/>
        <v>10</v>
      </c>
      <c r="Q63" s="28">
        <v>0</v>
      </c>
      <c r="R63" s="60">
        <f t="shared" si="3"/>
        <v>0</v>
      </c>
    </row>
    <row r="64" spans="2:18" ht="18.75" customHeight="1">
      <c r="B64" s="24" t="s">
        <v>85</v>
      </c>
      <c r="C64" s="20" t="s">
        <v>174</v>
      </c>
      <c r="D64" s="21">
        <v>94.03</v>
      </c>
      <c r="E64" s="22">
        <v>80</v>
      </c>
      <c r="F64" s="22">
        <v>60</v>
      </c>
      <c r="G64" s="22">
        <v>8</v>
      </c>
      <c r="H64" s="23"/>
      <c r="I64" s="23"/>
      <c r="J64" s="23"/>
      <c r="K64" s="23"/>
      <c r="L64" s="26">
        <f t="shared" si="1"/>
        <v>10</v>
      </c>
      <c r="M64" s="27">
        <v>6</v>
      </c>
      <c r="N64" s="60">
        <f t="shared" si="2"/>
        <v>75</v>
      </c>
      <c r="O64" s="43">
        <v>6</v>
      </c>
      <c r="P64" s="60">
        <f t="shared" si="0"/>
        <v>10</v>
      </c>
      <c r="Q64" s="28">
        <v>6</v>
      </c>
      <c r="R64" s="60">
        <f t="shared" si="3"/>
        <v>10</v>
      </c>
    </row>
    <row r="65" spans="2:18" ht="27" customHeight="1">
      <c r="B65" s="24" t="s">
        <v>270</v>
      </c>
      <c r="C65" s="20" t="s">
        <v>274</v>
      </c>
      <c r="D65" s="21">
        <v>7.25</v>
      </c>
      <c r="E65" s="22">
        <v>20</v>
      </c>
      <c r="F65" s="22">
        <v>15</v>
      </c>
      <c r="G65" s="22">
        <v>2</v>
      </c>
      <c r="H65" s="23"/>
      <c r="I65" s="23"/>
      <c r="J65" s="23"/>
      <c r="K65" s="23"/>
      <c r="L65" s="26">
        <f t="shared" si="1"/>
        <v>10</v>
      </c>
      <c r="M65" s="48">
        <v>0</v>
      </c>
      <c r="N65" s="60">
        <f t="shared" si="2"/>
        <v>0</v>
      </c>
      <c r="O65" s="43">
        <v>1</v>
      </c>
      <c r="P65" s="60">
        <f t="shared" si="0"/>
        <v>6.666666666666667</v>
      </c>
      <c r="Q65" s="28">
        <v>1</v>
      </c>
      <c r="R65" s="60">
        <f t="shared" si="3"/>
        <v>6.666666666666667</v>
      </c>
    </row>
    <row r="66" spans="2:18" ht="15">
      <c r="B66" s="36" t="s">
        <v>86</v>
      </c>
      <c r="C66" s="37" t="s">
        <v>13</v>
      </c>
      <c r="D66" s="38"/>
      <c r="E66" s="39">
        <f>E67+E68+E69+E70</f>
        <v>150</v>
      </c>
      <c r="F66" s="39">
        <f>F67+F68+F69+F70</f>
        <v>144</v>
      </c>
      <c r="G66" s="39">
        <f>G67+G68+G69+G70</f>
        <v>15</v>
      </c>
      <c r="H66" s="40">
        <f>H67+H68</f>
        <v>0</v>
      </c>
      <c r="I66" s="40">
        <f>I67+I68</f>
        <v>0</v>
      </c>
      <c r="J66" s="40">
        <f>J67+J68</f>
        <v>0</v>
      </c>
      <c r="K66" s="40">
        <f>K67+K68</f>
        <v>0</v>
      </c>
      <c r="L66" s="41">
        <f t="shared" si="1"/>
        <v>10</v>
      </c>
      <c r="M66" s="39">
        <f>M67+M68+M69+M70</f>
        <v>0</v>
      </c>
      <c r="N66" s="59">
        <f t="shared" si="2"/>
        <v>0</v>
      </c>
      <c r="O66" s="39">
        <f>O67+O68+O69+O70</f>
        <v>14</v>
      </c>
      <c r="P66" s="59">
        <f t="shared" si="0"/>
        <v>9.722222222222223</v>
      </c>
      <c r="Q66" s="39">
        <f>Q67+Q68+Q69+Q70</f>
        <v>14</v>
      </c>
      <c r="R66" s="59">
        <f t="shared" si="3"/>
        <v>9.722222222222223</v>
      </c>
    </row>
    <row r="67" spans="2:18" ht="24" customHeight="1">
      <c r="B67" s="24" t="s">
        <v>87</v>
      </c>
      <c r="C67" s="20" t="s">
        <v>291</v>
      </c>
      <c r="D67" s="21">
        <v>92.944</v>
      </c>
      <c r="E67" s="22">
        <v>30</v>
      </c>
      <c r="F67" s="22">
        <v>30</v>
      </c>
      <c r="G67" s="22">
        <v>3</v>
      </c>
      <c r="H67" s="23"/>
      <c r="I67" s="23"/>
      <c r="J67" s="23"/>
      <c r="K67" s="23"/>
      <c r="L67" s="26">
        <f t="shared" si="1"/>
        <v>10</v>
      </c>
      <c r="M67" s="48">
        <v>0</v>
      </c>
      <c r="N67" s="60">
        <f t="shared" si="2"/>
        <v>0</v>
      </c>
      <c r="O67" s="43">
        <v>3</v>
      </c>
      <c r="P67" s="60">
        <f t="shared" si="0"/>
        <v>10</v>
      </c>
      <c r="Q67" s="28">
        <v>3</v>
      </c>
      <c r="R67" s="60">
        <f t="shared" si="3"/>
        <v>10</v>
      </c>
    </row>
    <row r="68" spans="2:18" ht="17.25" customHeight="1">
      <c r="B68" s="24" t="s">
        <v>88</v>
      </c>
      <c r="C68" s="20" t="s">
        <v>208</v>
      </c>
      <c r="D68" s="21">
        <v>69.968</v>
      </c>
      <c r="E68" s="22">
        <v>30</v>
      </c>
      <c r="F68" s="22">
        <v>44</v>
      </c>
      <c r="G68" s="22">
        <v>3</v>
      </c>
      <c r="H68" s="23"/>
      <c r="I68" s="23"/>
      <c r="J68" s="23"/>
      <c r="K68" s="23"/>
      <c r="L68" s="26">
        <f t="shared" si="1"/>
        <v>10</v>
      </c>
      <c r="M68" s="48">
        <v>0</v>
      </c>
      <c r="N68" s="60">
        <f t="shared" si="2"/>
        <v>0</v>
      </c>
      <c r="O68" s="43">
        <v>4</v>
      </c>
      <c r="P68" s="60">
        <f t="shared" si="0"/>
        <v>9.090909090909092</v>
      </c>
      <c r="Q68" s="28">
        <v>4</v>
      </c>
      <c r="R68" s="60">
        <f t="shared" si="3"/>
        <v>9.090909090909092</v>
      </c>
    </row>
    <row r="69" spans="2:18" ht="26.25" customHeight="1">
      <c r="B69" s="24" t="s">
        <v>162</v>
      </c>
      <c r="C69" s="20" t="s">
        <v>292</v>
      </c>
      <c r="D69" s="21">
        <v>52.1</v>
      </c>
      <c r="E69" s="22">
        <v>40</v>
      </c>
      <c r="F69" s="22">
        <v>30</v>
      </c>
      <c r="G69" s="22">
        <v>4</v>
      </c>
      <c r="H69" s="23"/>
      <c r="I69" s="23"/>
      <c r="J69" s="23"/>
      <c r="K69" s="23"/>
      <c r="L69" s="26">
        <f t="shared" si="1"/>
        <v>10</v>
      </c>
      <c r="M69" s="48">
        <v>0</v>
      </c>
      <c r="N69" s="60">
        <f t="shared" si="2"/>
        <v>0</v>
      </c>
      <c r="O69" s="43">
        <v>3</v>
      </c>
      <c r="P69" s="60">
        <f t="shared" si="0"/>
        <v>10</v>
      </c>
      <c r="Q69" s="28">
        <v>3</v>
      </c>
      <c r="R69" s="60">
        <f t="shared" si="3"/>
        <v>10</v>
      </c>
    </row>
    <row r="70" spans="2:18" ht="15" customHeight="1">
      <c r="B70" s="24" t="s">
        <v>163</v>
      </c>
      <c r="C70" s="20" t="s">
        <v>254</v>
      </c>
      <c r="D70" s="21">
        <v>136.4</v>
      </c>
      <c r="E70" s="22">
        <v>50</v>
      </c>
      <c r="F70" s="22">
        <v>40</v>
      </c>
      <c r="G70" s="22">
        <v>5</v>
      </c>
      <c r="H70" s="23"/>
      <c r="I70" s="23"/>
      <c r="J70" s="23"/>
      <c r="K70" s="23"/>
      <c r="L70" s="26">
        <f t="shared" si="1"/>
        <v>10</v>
      </c>
      <c r="M70" s="48">
        <v>0</v>
      </c>
      <c r="N70" s="60">
        <f t="shared" si="2"/>
        <v>0</v>
      </c>
      <c r="O70" s="43">
        <v>4</v>
      </c>
      <c r="P70" s="60">
        <f t="shared" si="0"/>
        <v>10</v>
      </c>
      <c r="Q70" s="28">
        <v>4</v>
      </c>
      <c r="R70" s="60">
        <f t="shared" si="3"/>
        <v>10</v>
      </c>
    </row>
    <row r="71" spans="2:18" ht="15">
      <c r="B71" s="36" t="s">
        <v>89</v>
      </c>
      <c r="C71" s="37" t="s">
        <v>14</v>
      </c>
      <c r="D71" s="38"/>
      <c r="E71" s="39">
        <f>E72+E73+E74+E75</f>
        <v>325</v>
      </c>
      <c r="F71" s="39">
        <f>F72+F73+F74+F75</f>
        <v>305</v>
      </c>
      <c r="G71" s="39">
        <f>G72+G73+G74+G75</f>
        <v>32</v>
      </c>
      <c r="H71" s="40">
        <f>H72+H73+H74</f>
        <v>0</v>
      </c>
      <c r="I71" s="40">
        <f>I72+I73+I74</f>
        <v>0</v>
      </c>
      <c r="J71" s="40">
        <f>J72+J73+J74</f>
        <v>0</v>
      </c>
      <c r="K71" s="40">
        <f>K72+K73+K74</f>
        <v>0</v>
      </c>
      <c r="L71" s="41">
        <f t="shared" si="1"/>
        <v>9.846153846153847</v>
      </c>
      <c r="M71" s="39">
        <f>M72+M73+M74+M75</f>
        <v>3</v>
      </c>
      <c r="N71" s="59">
        <f t="shared" si="2"/>
        <v>9.375</v>
      </c>
      <c r="O71" s="39">
        <f>O72+O73+O74+O75</f>
        <v>30</v>
      </c>
      <c r="P71" s="59">
        <f t="shared" si="0"/>
        <v>9.836065573770492</v>
      </c>
      <c r="Q71" s="39">
        <f>Q72+Q73+Q74+Q75</f>
        <v>30</v>
      </c>
      <c r="R71" s="59">
        <f t="shared" si="3"/>
        <v>9.836065573770492</v>
      </c>
    </row>
    <row r="72" spans="2:18" ht="12.75" customHeight="1">
      <c r="B72" s="42" t="s">
        <v>90</v>
      </c>
      <c r="C72" s="31" t="s">
        <v>209</v>
      </c>
      <c r="D72" s="32">
        <v>99.61</v>
      </c>
      <c r="E72" s="33">
        <v>145</v>
      </c>
      <c r="F72" s="33">
        <v>140</v>
      </c>
      <c r="G72" s="33">
        <v>14</v>
      </c>
      <c r="H72" s="48"/>
      <c r="I72" s="48"/>
      <c r="J72" s="48"/>
      <c r="K72" s="48"/>
      <c r="L72" s="58">
        <f t="shared" si="1"/>
        <v>9.655172413793103</v>
      </c>
      <c r="M72" s="48">
        <v>1</v>
      </c>
      <c r="N72" s="62">
        <f t="shared" si="2"/>
        <v>7.142857142857142</v>
      </c>
      <c r="O72" s="43">
        <v>14</v>
      </c>
      <c r="P72" s="62">
        <f t="shared" si="0"/>
        <v>10</v>
      </c>
      <c r="Q72" s="49">
        <v>14</v>
      </c>
      <c r="R72" s="62">
        <f t="shared" si="3"/>
        <v>10</v>
      </c>
    </row>
    <row r="73" spans="2:18" ht="15" customHeight="1">
      <c r="B73" s="24" t="s">
        <v>91</v>
      </c>
      <c r="C73" s="20" t="s">
        <v>210</v>
      </c>
      <c r="D73" s="21">
        <v>81.388</v>
      </c>
      <c r="E73" s="22">
        <v>130</v>
      </c>
      <c r="F73" s="22">
        <v>130</v>
      </c>
      <c r="G73" s="22">
        <v>13</v>
      </c>
      <c r="H73" s="23"/>
      <c r="I73" s="23"/>
      <c r="J73" s="23"/>
      <c r="K73" s="23"/>
      <c r="L73" s="26">
        <f t="shared" si="1"/>
        <v>10</v>
      </c>
      <c r="M73" s="27">
        <v>2</v>
      </c>
      <c r="N73" s="60">
        <f t="shared" si="2"/>
        <v>15.384615384615385</v>
      </c>
      <c r="O73" s="43">
        <v>13</v>
      </c>
      <c r="P73" s="60">
        <f t="shared" si="0"/>
        <v>10</v>
      </c>
      <c r="Q73" s="28">
        <v>13</v>
      </c>
      <c r="R73" s="60">
        <f t="shared" si="3"/>
        <v>10</v>
      </c>
    </row>
    <row r="74" spans="2:18" ht="24" customHeight="1">
      <c r="B74" s="24" t="s">
        <v>92</v>
      </c>
      <c r="C74" s="20" t="s">
        <v>293</v>
      </c>
      <c r="D74" s="21">
        <v>48.696</v>
      </c>
      <c r="E74" s="22">
        <v>40</v>
      </c>
      <c r="F74" s="22">
        <v>30</v>
      </c>
      <c r="G74" s="22">
        <v>4</v>
      </c>
      <c r="H74" s="23"/>
      <c r="I74" s="23"/>
      <c r="J74" s="23"/>
      <c r="K74" s="23"/>
      <c r="L74" s="26">
        <f t="shared" si="1"/>
        <v>10</v>
      </c>
      <c r="M74" s="48">
        <v>0</v>
      </c>
      <c r="N74" s="60">
        <f t="shared" si="2"/>
        <v>0</v>
      </c>
      <c r="O74" s="43">
        <v>3</v>
      </c>
      <c r="P74" s="60">
        <f t="shared" si="0"/>
        <v>10</v>
      </c>
      <c r="Q74" s="28">
        <v>3</v>
      </c>
      <c r="R74" s="60">
        <f t="shared" si="3"/>
        <v>10</v>
      </c>
    </row>
    <row r="75" spans="2:18" ht="24" customHeight="1">
      <c r="B75" s="24" t="s">
        <v>255</v>
      </c>
      <c r="C75" s="20" t="s">
        <v>256</v>
      </c>
      <c r="D75" s="21">
        <v>19.16</v>
      </c>
      <c r="E75" s="22">
        <v>10</v>
      </c>
      <c r="F75" s="22">
        <v>5</v>
      </c>
      <c r="G75" s="22">
        <v>1</v>
      </c>
      <c r="H75" s="23"/>
      <c r="I75" s="23"/>
      <c r="J75" s="23"/>
      <c r="K75" s="23"/>
      <c r="L75" s="26">
        <f t="shared" si="1"/>
        <v>10</v>
      </c>
      <c r="M75" s="48">
        <v>0</v>
      </c>
      <c r="N75" s="60">
        <f t="shared" si="2"/>
        <v>0</v>
      </c>
      <c r="O75" s="43">
        <v>0</v>
      </c>
      <c r="P75" s="60">
        <f t="shared" si="0"/>
        <v>0</v>
      </c>
      <c r="Q75" s="28">
        <v>0</v>
      </c>
      <c r="R75" s="60">
        <f t="shared" si="3"/>
        <v>0</v>
      </c>
    </row>
    <row r="76" spans="2:18" ht="15">
      <c r="B76" s="36" t="s">
        <v>93</v>
      </c>
      <c r="C76" s="37" t="s">
        <v>15</v>
      </c>
      <c r="D76" s="38"/>
      <c r="E76" s="39">
        <f>E77+E78+E79+E80+E81</f>
        <v>320</v>
      </c>
      <c r="F76" s="39">
        <f>F77+F78+F79+F80+F81</f>
        <v>350</v>
      </c>
      <c r="G76" s="39">
        <f>G77+G78+G79+G80+G81</f>
        <v>17</v>
      </c>
      <c r="H76" s="40">
        <f>H77+H78+H80+H81</f>
        <v>0</v>
      </c>
      <c r="I76" s="40">
        <f>I77+I78+I80+I81</f>
        <v>0</v>
      </c>
      <c r="J76" s="40">
        <f>J77+J78+J80+J81</f>
        <v>0</v>
      </c>
      <c r="K76" s="40">
        <f>K77+K78+K80+K81</f>
        <v>0</v>
      </c>
      <c r="L76" s="41">
        <f t="shared" si="1"/>
        <v>5.3125</v>
      </c>
      <c r="M76" s="39">
        <f>M77+M78+M79+M80+M81</f>
        <v>11</v>
      </c>
      <c r="N76" s="59">
        <f t="shared" si="2"/>
        <v>64.70588235294117</v>
      </c>
      <c r="O76" s="39">
        <f>O77+O78+O79+O80+O81</f>
        <v>35</v>
      </c>
      <c r="P76" s="59">
        <f t="shared" si="0"/>
        <v>10</v>
      </c>
      <c r="Q76" s="39">
        <f>Q77+Q78+Q79+Q80+Q81</f>
        <v>19</v>
      </c>
      <c r="R76" s="59">
        <f t="shared" si="3"/>
        <v>5.428571428571429</v>
      </c>
    </row>
    <row r="77" spans="2:18" ht="15" customHeight="1">
      <c r="B77" s="24" t="s">
        <v>94</v>
      </c>
      <c r="C77" s="20" t="s">
        <v>211</v>
      </c>
      <c r="D77" s="21">
        <v>59.27</v>
      </c>
      <c r="E77" s="22">
        <v>70</v>
      </c>
      <c r="F77" s="22">
        <v>60</v>
      </c>
      <c r="G77" s="22">
        <v>0</v>
      </c>
      <c r="H77" s="23"/>
      <c r="I77" s="23"/>
      <c r="J77" s="23"/>
      <c r="K77" s="23"/>
      <c r="L77" s="26">
        <f aca="true" t="shared" si="8" ref="L77:L140">G77/E77*100</f>
        <v>0</v>
      </c>
      <c r="M77" s="27">
        <v>0</v>
      </c>
      <c r="N77" s="60">
        <v>0</v>
      </c>
      <c r="O77" s="43">
        <v>6</v>
      </c>
      <c r="P77" s="60">
        <f aca="true" t="shared" si="9" ref="P77:P140">O77/F77*100</f>
        <v>10</v>
      </c>
      <c r="Q77" s="28">
        <v>0</v>
      </c>
      <c r="R77" s="60">
        <f aca="true" t="shared" si="10" ref="R77:R140">Q77/F77*100</f>
        <v>0</v>
      </c>
    </row>
    <row r="78" spans="2:18" ht="16.5" customHeight="1">
      <c r="B78" s="24" t="s">
        <v>95</v>
      </c>
      <c r="C78" s="20" t="s">
        <v>175</v>
      </c>
      <c r="D78" s="21">
        <v>49.25</v>
      </c>
      <c r="E78" s="22">
        <v>70</v>
      </c>
      <c r="F78" s="22">
        <v>80</v>
      </c>
      <c r="G78" s="22">
        <v>4</v>
      </c>
      <c r="H78" s="23"/>
      <c r="I78" s="23"/>
      <c r="J78" s="23"/>
      <c r="K78" s="23"/>
      <c r="L78" s="26">
        <f t="shared" si="8"/>
        <v>5.714285714285714</v>
      </c>
      <c r="M78" s="27">
        <v>4</v>
      </c>
      <c r="N78" s="60">
        <f aca="true" t="shared" si="11" ref="N78:N138">M78/G78*100</f>
        <v>100</v>
      </c>
      <c r="O78" s="43">
        <v>8</v>
      </c>
      <c r="P78" s="60">
        <f t="shared" si="9"/>
        <v>10</v>
      </c>
      <c r="Q78" s="28">
        <v>4</v>
      </c>
      <c r="R78" s="60">
        <f t="shared" si="10"/>
        <v>5</v>
      </c>
    </row>
    <row r="79" spans="2:18" ht="27.75" customHeight="1">
      <c r="B79" s="24" t="s">
        <v>96</v>
      </c>
      <c r="C79" s="20" t="s">
        <v>275</v>
      </c>
      <c r="D79" s="21">
        <v>46.24</v>
      </c>
      <c r="E79" s="22">
        <v>40</v>
      </c>
      <c r="F79" s="22">
        <v>40</v>
      </c>
      <c r="G79" s="22">
        <v>4</v>
      </c>
      <c r="H79" s="23"/>
      <c r="I79" s="23"/>
      <c r="J79" s="23"/>
      <c r="K79" s="23"/>
      <c r="L79" s="26">
        <f t="shared" si="8"/>
        <v>10</v>
      </c>
      <c r="M79" s="48">
        <v>2</v>
      </c>
      <c r="N79" s="60">
        <f t="shared" si="11"/>
        <v>50</v>
      </c>
      <c r="O79" s="43">
        <v>4</v>
      </c>
      <c r="P79" s="60">
        <f t="shared" si="9"/>
        <v>10</v>
      </c>
      <c r="Q79" s="28">
        <v>4</v>
      </c>
      <c r="R79" s="60">
        <f t="shared" si="10"/>
        <v>10</v>
      </c>
    </row>
    <row r="80" spans="2:18" ht="25.5" customHeight="1">
      <c r="B80" s="24" t="s">
        <v>244</v>
      </c>
      <c r="C80" s="20" t="s">
        <v>294</v>
      </c>
      <c r="D80" s="21">
        <v>93.156</v>
      </c>
      <c r="E80" s="22">
        <v>90</v>
      </c>
      <c r="F80" s="22">
        <v>110</v>
      </c>
      <c r="G80" s="22">
        <v>9</v>
      </c>
      <c r="H80" s="23"/>
      <c r="I80" s="23"/>
      <c r="J80" s="23"/>
      <c r="K80" s="23"/>
      <c r="L80" s="26">
        <f t="shared" si="8"/>
        <v>10</v>
      </c>
      <c r="M80" s="48">
        <v>5</v>
      </c>
      <c r="N80" s="60">
        <f t="shared" si="11"/>
        <v>55.55555555555556</v>
      </c>
      <c r="O80" s="43">
        <v>11</v>
      </c>
      <c r="P80" s="60">
        <f t="shared" si="9"/>
        <v>10</v>
      </c>
      <c r="Q80" s="28">
        <v>11</v>
      </c>
      <c r="R80" s="60">
        <f t="shared" si="10"/>
        <v>10</v>
      </c>
    </row>
    <row r="81" spans="2:18" ht="13.5" customHeight="1">
      <c r="B81" s="24" t="s">
        <v>240</v>
      </c>
      <c r="C81" s="20" t="s">
        <v>16</v>
      </c>
      <c r="D81" s="21">
        <v>35.55868</v>
      </c>
      <c r="E81" s="22">
        <v>50</v>
      </c>
      <c r="F81" s="22">
        <v>60</v>
      </c>
      <c r="G81" s="22">
        <v>0</v>
      </c>
      <c r="H81" s="23"/>
      <c r="I81" s="23"/>
      <c r="J81" s="23"/>
      <c r="K81" s="23"/>
      <c r="L81" s="26">
        <f t="shared" si="8"/>
        <v>0</v>
      </c>
      <c r="M81" s="27">
        <v>0</v>
      </c>
      <c r="N81" s="60">
        <v>0</v>
      </c>
      <c r="O81" s="43">
        <v>6</v>
      </c>
      <c r="P81" s="60">
        <f t="shared" si="9"/>
        <v>10</v>
      </c>
      <c r="Q81" s="28">
        <v>0</v>
      </c>
      <c r="R81" s="60">
        <f t="shared" si="10"/>
        <v>0</v>
      </c>
    </row>
    <row r="82" spans="2:18" ht="15">
      <c r="B82" s="36" t="s">
        <v>97</v>
      </c>
      <c r="C82" s="37" t="s">
        <v>17</v>
      </c>
      <c r="D82" s="38"/>
      <c r="E82" s="39">
        <f aca="true" t="shared" si="12" ref="E82:K82">E83+E84+E85+E86+E87+E88+E89+E90</f>
        <v>167</v>
      </c>
      <c r="F82" s="39">
        <f t="shared" si="12"/>
        <v>187</v>
      </c>
      <c r="G82" s="39">
        <f t="shared" si="12"/>
        <v>7</v>
      </c>
      <c r="H82" s="40">
        <f t="shared" si="12"/>
        <v>0</v>
      </c>
      <c r="I82" s="40">
        <f t="shared" si="12"/>
        <v>0</v>
      </c>
      <c r="J82" s="40">
        <f t="shared" si="12"/>
        <v>3</v>
      </c>
      <c r="K82" s="40">
        <f t="shared" si="12"/>
        <v>0</v>
      </c>
      <c r="L82" s="41">
        <f t="shared" si="8"/>
        <v>4.191616766467066</v>
      </c>
      <c r="M82" s="39">
        <f>M83+M84+M85+M86+M87+M88+M89+M90</f>
        <v>6</v>
      </c>
      <c r="N82" s="59">
        <f t="shared" si="11"/>
        <v>85.71428571428571</v>
      </c>
      <c r="O82" s="39">
        <f>O83+O84+O85+O86+O87+O88+O89+O90</f>
        <v>16</v>
      </c>
      <c r="P82" s="59">
        <f t="shared" si="9"/>
        <v>8.55614973262032</v>
      </c>
      <c r="Q82" s="39">
        <f>Q83+Q84+Q85+Q86+Q87+Q88+Q89+Q90</f>
        <v>7</v>
      </c>
      <c r="R82" s="59">
        <f t="shared" si="10"/>
        <v>3.7433155080213902</v>
      </c>
    </row>
    <row r="83" spans="2:18" ht="14.25" customHeight="1">
      <c r="B83" s="24" t="s">
        <v>98</v>
      </c>
      <c r="C83" s="20" t="s">
        <v>212</v>
      </c>
      <c r="D83" s="21">
        <v>9.764</v>
      </c>
      <c r="E83" s="22">
        <v>29</v>
      </c>
      <c r="F83" s="22">
        <v>35</v>
      </c>
      <c r="G83" s="22">
        <v>2</v>
      </c>
      <c r="H83" s="23">
        <v>0</v>
      </c>
      <c r="I83" s="23">
        <v>0</v>
      </c>
      <c r="J83" s="23">
        <v>2</v>
      </c>
      <c r="K83" s="23">
        <v>0</v>
      </c>
      <c r="L83" s="26">
        <f t="shared" si="8"/>
        <v>6.896551724137931</v>
      </c>
      <c r="M83" s="23">
        <v>2</v>
      </c>
      <c r="N83" s="60">
        <f t="shared" si="11"/>
        <v>100</v>
      </c>
      <c r="O83" s="43">
        <v>3</v>
      </c>
      <c r="P83" s="60">
        <f t="shared" si="9"/>
        <v>8.571428571428571</v>
      </c>
      <c r="Q83" s="28">
        <v>3</v>
      </c>
      <c r="R83" s="60">
        <f t="shared" si="10"/>
        <v>8.571428571428571</v>
      </c>
    </row>
    <row r="84" spans="2:18" ht="17.25" customHeight="1">
      <c r="B84" s="24" t="s">
        <v>99</v>
      </c>
      <c r="C84" s="20" t="s">
        <v>213</v>
      </c>
      <c r="D84" s="21">
        <v>10.51</v>
      </c>
      <c r="E84" s="22">
        <v>24</v>
      </c>
      <c r="F84" s="22">
        <v>23</v>
      </c>
      <c r="G84" s="22">
        <v>0</v>
      </c>
      <c r="H84" s="23"/>
      <c r="I84" s="23"/>
      <c r="J84" s="23"/>
      <c r="K84" s="23"/>
      <c r="L84" s="26">
        <f t="shared" si="8"/>
        <v>0</v>
      </c>
      <c r="M84" s="27">
        <v>0</v>
      </c>
      <c r="N84" s="60">
        <v>0</v>
      </c>
      <c r="O84" s="43">
        <v>2</v>
      </c>
      <c r="P84" s="60">
        <f t="shared" si="9"/>
        <v>8.695652173913043</v>
      </c>
      <c r="Q84" s="28">
        <v>0</v>
      </c>
      <c r="R84" s="60">
        <f t="shared" si="10"/>
        <v>0</v>
      </c>
    </row>
    <row r="85" spans="2:18" ht="16.5" customHeight="1">
      <c r="B85" s="24" t="s">
        <v>100</v>
      </c>
      <c r="C85" s="20" t="s">
        <v>214</v>
      </c>
      <c r="D85" s="21">
        <v>13.87</v>
      </c>
      <c r="E85" s="22">
        <v>19</v>
      </c>
      <c r="F85" s="22">
        <v>20</v>
      </c>
      <c r="G85" s="22">
        <v>0</v>
      </c>
      <c r="H85" s="23"/>
      <c r="I85" s="23"/>
      <c r="J85" s="23"/>
      <c r="K85" s="23"/>
      <c r="L85" s="26">
        <f t="shared" si="8"/>
        <v>0</v>
      </c>
      <c r="M85" s="27">
        <v>0</v>
      </c>
      <c r="N85" s="60">
        <v>0</v>
      </c>
      <c r="O85" s="43">
        <v>2</v>
      </c>
      <c r="P85" s="60">
        <f t="shared" si="9"/>
        <v>10</v>
      </c>
      <c r="Q85" s="28">
        <v>0</v>
      </c>
      <c r="R85" s="60">
        <f t="shared" si="10"/>
        <v>0</v>
      </c>
    </row>
    <row r="86" spans="2:18" ht="14.25" customHeight="1">
      <c r="B86" s="24" t="s">
        <v>101</v>
      </c>
      <c r="C86" s="20" t="s">
        <v>176</v>
      </c>
      <c r="D86" s="21">
        <v>6.608</v>
      </c>
      <c r="E86" s="22">
        <v>30</v>
      </c>
      <c r="F86" s="22">
        <v>26</v>
      </c>
      <c r="G86" s="22">
        <v>3</v>
      </c>
      <c r="H86" s="23"/>
      <c r="I86" s="23"/>
      <c r="J86" s="23"/>
      <c r="K86" s="23"/>
      <c r="L86" s="26">
        <f t="shared" si="8"/>
        <v>10</v>
      </c>
      <c r="M86" s="27">
        <v>3</v>
      </c>
      <c r="N86" s="60">
        <f t="shared" si="11"/>
        <v>100</v>
      </c>
      <c r="O86" s="43">
        <v>2</v>
      </c>
      <c r="P86" s="60">
        <f t="shared" si="9"/>
        <v>7.6923076923076925</v>
      </c>
      <c r="Q86" s="28">
        <v>1</v>
      </c>
      <c r="R86" s="60">
        <f t="shared" si="10"/>
        <v>3.8461538461538463</v>
      </c>
    </row>
    <row r="87" spans="2:18" ht="15.75" customHeight="1">
      <c r="B87" s="24" t="s">
        <v>102</v>
      </c>
      <c r="C87" s="20" t="s">
        <v>215</v>
      </c>
      <c r="D87" s="21">
        <v>31</v>
      </c>
      <c r="E87" s="22">
        <v>20</v>
      </c>
      <c r="F87" s="22">
        <v>35</v>
      </c>
      <c r="G87" s="22">
        <v>0</v>
      </c>
      <c r="H87" s="23"/>
      <c r="I87" s="23"/>
      <c r="J87" s="23"/>
      <c r="K87" s="23"/>
      <c r="L87" s="26">
        <f t="shared" si="8"/>
        <v>0</v>
      </c>
      <c r="M87" s="27">
        <v>0</v>
      </c>
      <c r="N87" s="60">
        <v>0</v>
      </c>
      <c r="O87" s="43">
        <v>3</v>
      </c>
      <c r="P87" s="60">
        <f t="shared" si="9"/>
        <v>8.571428571428571</v>
      </c>
      <c r="Q87" s="28">
        <v>0</v>
      </c>
      <c r="R87" s="60">
        <f t="shared" si="10"/>
        <v>0</v>
      </c>
    </row>
    <row r="88" spans="2:18" ht="12.75" customHeight="1">
      <c r="B88" s="24" t="s">
        <v>103</v>
      </c>
      <c r="C88" s="20" t="s">
        <v>216</v>
      </c>
      <c r="D88" s="21">
        <v>6.508</v>
      </c>
      <c r="E88" s="22">
        <v>12</v>
      </c>
      <c r="F88" s="22">
        <v>14</v>
      </c>
      <c r="G88" s="22">
        <v>0</v>
      </c>
      <c r="H88" s="23"/>
      <c r="I88" s="23"/>
      <c r="J88" s="23"/>
      <c r="K88" s="23"/>
      <c r="L88" s="26">
        <f t="shared" si="8"/>
        <v>0</v>
      </c>
      <c r="M88" s="27">
        <v>0</v>
      </c>
      <c r="N88" s="60">
        <v>0</v>
      </c>
      <c r="O88" s="43">
        <v>1</v>
      </c>
      <c r="P88" s="60">
        <f t="shared" si="9"/>
        <v>7.142857142857142</v>
      </c>
      <c r="Q88" s="28">
        <v>0</v>
      </c>
      <c r="R88" s="60">
        <f t="shared" si="10"/>
        <v>0</v>
      </c>
    </row>
    <row r="89" spans="2:18" ht="25.5" customHeight="1">
      <c r="B89" s="24" t="s">
        <v>104</v>
      </c>
      <c r="C89" s="20" t="s">
        <v>257</v>
      </c>
      <c r="D89" s="21">
        <v>142.071</v>
      </c>
      <c r="E89" s="22">
        <v>9</v>
      </c>
      <c r="F89" s="22">
        <v>10</v>
      </c>
      <c r="G89" s="22">
        <v>0</v>
      </c>
      <c r="H89" s="23"/>
      <c r="I89" s="23"/>
      <c r="J89" s="23"/>
      <c r="K89" s="23"/>
      <c r="L89" s="26">
        <f t="shared" si="8"/>
        <v>0</v>
      </c>
      <c r="M89" s="27">
        <v>0</v>
      </c>
      <c r="N89" s="60">
        <v>0</v>
      </c>
      <c r="O89" s="43">
        <v>1</v>
      </c>
      <c r="P89" s="60">
        <f t="shared" si="9"/>
        <v>10</v>
      </c>
      <c r="Q89" s="28">
        <v>1</v>
      </c>
      <c r="R89" s="60">
        <f t="shared" si="10"/>
        <v>10</v>
      </c>
    </row>
    <row r="90" spans="2:18" ht="29.25" customHeight="1">
      <c r="B90" s="24" t="s">
        <v>105</v>
      </c>
      <c r="C90" s="20" t="s">
        <v>295</v>
      </c>
      <c r="D90" s="21">
        <v>11.148</v>
      </c>
      <c r="E90" s="22">
        <v>24</v>
      </c>
      <c r="F90" s="22">
        <v>24</v>
      </c>
      <c r="G90" s="22">
        <v>2</v>
      </c>
      <c r="H90" s="23"/>
      <c r="I90" s="23"/>
      <c r="J90" s="23">
        <v>1</v>
      </c>
      <c r="K90" s="23"/>
      <c r="L90" s="26">
        <f t="shared" si="8"/>
        <v>8.333333333333332</v>
      </c>
      <c r="M90" s="48">
        <v>1</v>
      </c>
      <c r="N90" s="60">
        <f t="shared" si="11"/>
        <v>50</v>
      </c>
      <c r="O90" s="43">
        <v>2</v>
      </c>
      <c r="P90" s="60">
        <f t="shared" si="9"/>
        <v>8.333333333333332</v>
      </c>
      <c r="Q90" s="28">
        <v>2</v>
      </c>
      <c r="R90" s="60">
        <f t="shared" si="10"/>
        <v>8.333333333333332</v>
      </c>
    </row>
    <row r="91" spans="2:18" ht="15">
      <c r="B91" s="36" t="s">
        <v>106</v>
      </c>
      <c r="C91" s="37" t="s">
        <v>35</v>
      </c>
      <c r="D91" s="38"/>
      <c r="E91" s="39">
        <f>E92+E93+E94+E95+E96</f>
        <v>310</v>
      </c>
      <c r="F91" s="39">
        <f>F92+F93+F94+F95+F96</f>
        <v>350</v>
      </c>
      <c r="G91" s="39">
        <f>G92+G93+G94+G95+G96</f>
        <v>14</v>
      </c>
      <c r="H91" s="40">
        <f>H92+H93+H95+H96</f>
        <v>0</v>
      </c>
      <c r="I91" s="40">
        <f>I92+I93+I95+I96</f>
        <v>0</v>
      </c>
      <c r="J91" s="40">
        <f>J92+J93+J95+J96</f>
        <v>12</v>
      </c>
      <c r="K91" s="40">
        <f>K92+K93+K95+K96</f>
        <v>0</v>
      </c>
      <c r="L91" s="41">
        <f t="shared" si="8"/>
        <v>4.516129032258064</v>
      </c>
      <c r="M91" s="39">
        <f>M92+M93+M94+M95+M96</f>
        <v>9</v>
      </c>
      <c r="N91" s="59">
        <f t="shared" si="11"/>
        <v>64.28571428571429</v>
      </c>
      <c r="O91" s="39">
        <f>O92+O93+O94+O95+O96</f>
        <v>35</v>
      </c>
      <c r="P91" s="59">
        <f t="shared" si="9"/>
        <v>10</v>
      </c>
      <c r="Q91" s="39">
        <f>Q92+Q93+Q94+Q95+Q96</f>
        <v>18</v>
      </c>
      <c r="R91" s="59">
        <f t="shared" si="10"/>
        <v>5.142857142857142</v>
      </c>
    </row>
    <row r="92" spans="2:18" ht="12" customHeight="1">
      <c r="B92" s="24" t="s">
        <v>107</v>
      </c>
      <c r="C92" s="20" t="s">
        <v>217</v>
      </c>
      <c r="D92" s="21">
        <v>53.2</v>
      </c>
      <c r="E92" s="22">
        <v>80</v>
      </c>
      <c r="F92" s="22">
        <v>90</v>
      </c>
      <c r="G92" s="22">
        <v>0</v>
      </c>
      <c r="H92" s="23"/>
      <c r="I92" s="23"/>
      <c r="J92" s="23"/>
      <c r="K92" s="23"/>
      <c r="L92" s="26">
        <f t="shared" si="8"/>
        <v>0</v>
      </c>
      <c r="M92" s="27">
        <v>0</v>
      </c>
      <c r="N92" s="60">
        <v>0</v>
      </c>
      <c r="O92" s="43">
        <v>9</v>
      </c>
      <c r="P92" s="60">
        <f t="shared" si="9"/>
        <v>10</v>
      </c>
      <c r="Q92" s="28">
        <v>4</v>
      </c>
      <c r="R92" s="60">
        <f t="shared" si="10"/>
        <v>4.444444444444445</v>
      </c>
    </row>
    <row r="93" spans="2:18" ht="18" customHeight="1">
      <c r="B93" s="42" t="s">
        <v>108</v>
      </c>
      <c r="C93" s="31" t="s">
        <v>286</v>
      </c>
      <c r="D93" s="32">
        <v>164.2</v>
      </c>
      <c r="E93" s="33">
        <v>120</v>
      </c>
      <c r="F93" s="33">
        <v>130</v>
      </c>
      <c r="G93" s="33">
        <v>10</v>
      </c>
      <c r="H93" s="23">
        <v>0</v>
      </c>
      <c r="I93" s="23">
        <v>0</v>
      </c>
      <c r="J93" s="23">
        <v>10</v>
      </c>
      <c r="K93" s="23">
        <v>0</v>
      </c>
      <c r="L93" s="26">
        <f t="shared" si="8"/>
        <v>8.333333333333332</v>
      </c>
      <c r="M93" s="27">
        <v>6</v>
      </c>
      <c r="N93" s="60">
        <f t="shared" si="11"/>
        <v>60</v>
      </c>
      <c r="O93" s="43">
        <v>13</v>
      </c>
      <c r="P93" s="60">
        <f t="shared" si="9"/>
        <v>10</v>
      </c>
      <c r="Q93" s="28">
        <v>8</v>
      </c>
      <c r="R93" s="60">
        <f t="shared" si="10"/>
        <v>6.153846153846154</v>
      </c>
    </row>
    <row r="94" spans="2:18" ht="27" customHeight="1">
      <c r="B94" s="42" t="s">
        <v>109</v>
      </c>
      <c r="C94" s="31" t="s">
        <v>276</v>
      </c>
      <c r="D94" s="32">
        <v>18.54</v>
      </c>
      <c r="E94" s="33">
        <v>10</v>
      </c>
      <c r="F94" s="33">
        <v>20</v>
      </c>
      <c r="G94" s="33">
        <v>1</v>
      </c>
      <c r="H94" s="23"/>
      <c r="I94" s="23"/>
      <c r="J94" s="23"/>
      <c r="K94" s="23"/>
      <c r="L94" s="26">
        <f t="shared" si="8"/>
        <v>10</v>
      </c>
      <c r="M94" s="48">
        <v>0</v>
      </c>
      <c r="N94" s="60">
        <f t="shared" si="11"/>
        <v>0</v>
      </c>
      <c r="O94" s="43">
        <v>2</v>
      </c>
      <c r="P94" s="60">
        <f t="shared" si="9"/>
        <v>10</v>
      </c>
      <c r="Q94" s="28">
        <v>2</v>
      </c>
      <c r="R94" s="60">
        <f t="shared" si="10"/>
        <v>10</v>
      </c>
    </row>
    <row r="95" spans="2:18" ht="15.75" customHeight="1">
      <c r="B95" s="24" t="s">
        <v>303</v>
      </c>
      <c r="C95" s="20" t="s">
        <v>177</v>
      </c>
      <c r="D95" s="21">
        <v>83.31</v>
      </c>
      <c r="E95" s="22">
        <v>35</v>
      </c>
      <c r="F95" s="22">
        <v>40</v>
      </c>
      <c r="G95" s="22">
        <v>3</v>
      </c>
      <c r="H95" s="23">
        <v>0</v>
      </c>
      <c r="I95" s="23">
        <v>0</v>
      </c>
      <c r="J95" s="23">
        <v>2</v>
      </c>
      <c r="K95" s="23">
        <v>0</v>
      </c>
      <c r="L95" s="26">
        <f t="shared" si="8"/>
        <v>8.571428571428571</v>
      </c>
      <c r="M95" s="48">
        <v>3</v>
      </c>
      <c r="N95" s="60">
        <f t="shared" si="11"/>
        <v>100</v>
      </c>
      <c r="O95" s="43">
        <v>4</v>
      </c>
      <c r="P95" s="60">
        <f t="shared" si="9"/>
        <v>10</v>
      </c>
      <c r="Q95" s="28">
        <v>4</v>
      </c>
      <c r="R95" s="60">
        <f t="shared" si="10"/>
        <v>10</v>
      </c>
    </row>
    <row r="96" spans="2:18" ht="24" customHeight="1">
      <c r="B96" s="24" t="s">
        <v>277</v>
      </c>
      <c r="C96" s="20" t="s">
        <v>18</v>
      </c>
      <c r="D96" s="21">
        <v>43.96891</v>
      </c>
      <c r="E96" s="22">
        <v>65</v>
      </c>
      <c r="F96" s="22">
        <v>70</v>
      </c>
      <c r="G96" s="22">
        <v>0</v>
      </c>
      <c r="H96" s="23"/>
      <c r="I96" s="23"/>
      <c r="J96" s="23"/>
      <c r="K96" s="23"/>
      <c r="L96" s="26">
        <f t="shared" si="8"/>
        <v>0</v>
      </c>
      <c r="M96" s="27">
        <v>0</v>
      </c>
      <c r="N96" s="60">
        <v>0</v>
      </c>
      <c r="O96" s="43">
        <v>7</v>
      </c>
      <c r="P96" s="60">
        <f t="shared" si="9"/>
        <v>10</v>
      </c>
      <c r="Q96" s="28">
        <v>0</v>
      </c>
      <c r="R96" s="60">
        <f t="shared" si="10"/>
        <v>0</v>
      </c>
    </row>
    <row r="97" spans="2:18" ht="15">
      <c r="B97" s="36" t="s">
        <v>110</v>
      </c>
      <c r="C97" s="37" t="s">
        <v>19</v>
      </c>
      <c r="D97" s="38"/>
      <c r="E97" s="39">
        <f>E98+E99+E100</f>
        <v>305</v>
      </c>
      <c r="F97" s="39">
        <f>F98+F99+F100</f>
        <v>295</v>
      </c>
      <c r="G97" s="39">
        <f>G98+G99+G100</f>
        <v>22</v>
      </c>
      <c r="H97" s="40">
        <f>H98+H99</f>
        <v>0</v>
      </c>
      <c r="I97" s="40">
        <f>I98+I99</f>
        <v>0</v>
      </c>
      <c r="J97" s="40">
        <f>J98+J99</f>
        <v>22</v>
      </c>
      <c r="K97" s="40">
        <f>K98+K99</f>
        <v>0</v>
      </c>
      <c r="L97" s="41">
        <f t="shared" si="8"/>
        <v>7.213114754098362</v>
      </c>
      <c r="M97" s="39">
        <f>M98+M99+M100</f>
        <v>8</v>
      </c>
      <c r="N97" s="59">
        <f t="shared" si="11"/>
        <v>36.36363636363637</v>
      </c>
      <c r="O97" s="39">
        <f>O98+O99+O100</f>
        <v>29</v>
      </c>
      <c r="P97" s="59">
        <f t="shared" si="9"/>
        <v>9.830508474576272</v>
      </c>
      <c r="Q97" s="39">
        <f>Q98+Q99+Q100</f>
        <v>23</v>
      </c>
      <c r="R97" s="59">
        <f t="shared" si="10"/>
        <v>7.796610169491526</v>
      </c>
    </row>
    <row r="98" spans="2:18" ht="13.5" customHeight="1">
      <c r="B98" s="24" t="s">
        <v>111</v>
      </c>
      <c r="C98" s="20" t="s">
        <v>178</v>
      </c>
      <c r="D98" s="21">
        <v>74.178</v>
      </c>
      <c r="E98" s="22">
        <v>180</v>
      </c>
      <c r="F98" s="22">
        <v>160</v>
      </c>
      <c r="G98" s="22">
        <v>10</v>
      </c>
      <c r="H98" s="23">
        <v>0</v>
      </c>
      <c r="I98" s="23">
        <v>0</v>
      </c>
      <c r="J98" s="23">
        <v>12</v>
      </c>
      <c r="K98" s="23">
        <v>0</v>
      </c>
      <c r="L98" s="26">
        <f t="shared" si="8"/>
        <v>5.555555555555555</v>
      </c>
      <c r="M98" s="27">
        <v>2</v>
      </c>
      <c r="N98" s="60">
        <f t="shared" si="11"/>
        <v>20</v>
      </c>
      <c r="O98" s="43">
        <v>16</v>
      </c>
      <c r="P98" s="60">
        <f t="shared" si="9"/>
        <v>10</v>
      </c>
      <c r="Q98" s="28">
        <v>10</v>
      </c>
      <c r="R98" s="60">
        <f t="shared" si="10"/>
        <v>6.25</v>
      </c>
    </row>
    <row r="99" spans="2:18" ht="24.75" customHeight="1">
      <c r="B99" s="24" t="s">
        <v>112</v>
      </c>
      <c r="C99" s="20" t="s">
        <v>296</v>
      </c>
      <c r="D99" s="21">
        <v>87.01</v>
      </c>
      <c r="E99" s="22">
        <v>85</v>
      </c>
      <c r="F99" s="22">
        <v>90</v>
      </c>
      <c r="G99" s="22">
        <v>8</v>
      </c>
      <c r="H99" s="23">
        <v>0</v>
      </c>
      <c r="I99" s="23">
        <v>0</v>
      </c>
      <c r="J99" s="23">
        <v>10</v>
      </c>
      <c r="K99" s="23">
        <v>0</v>
      </c>
      <c r="L99" s="26">
        <f t="shared" si="8"/>
        <v>9.411764705882353</v>
      </c>
      <c r="M99" s="48">
        <v>5</v>
      </c>
      <c r="N99" s="60">
        <f t="shared" si="11"/>
        <v>62.5</v>
      </c>
      <c r="O99" s="43">
        <v>9</v>
      </c>
      <c r="P99" s="60">
        <f t="shared" si="9"/>
        <v>10</v>
      </c>
      <c r="Q99" s="28">
        <v>9</v>
      </c>
      <c r="R99" s="60">
        <f t="shared" si="10"/>
        <v>10</v>
      </c>
    </row>
    <row r="100" spans="2:18" ht="24" customHeight="1">
      <c r="B100" s="24" t="s">
        <v>258</v>
      </c>
      <c r="C100" s="20" t="s">
        <v>259</v>
      </c>
      <c r="D100" s="21">
        <v>54.68</v>
      </c>
      <c r="E100" s="22">
        <v>40</v>
      </c>
      <c r="F100" s="22">
        <v>45</v>
      </c>
      <c r="G100" s="22">
        <v>4</v>
      </c>
      <c r="H100" s="23"/>
      <c r="I100" s="23"/>
      <c r="J100" s="23"/>
      <c r="K100" s="23"/>
      <c r="L100" s="26">
        <f t="shared" si="8"/>
        <v>10</v>
      </c>
      <c r="M100" s="48">
        <v>1</v>
      </c>
      <c r="N100" s="60">
        <f t="shared" si="11"/>
        <v>25</v>
      </c>
      <c r="O100" s="43">
        <v>4</v>
      </c>
      <c r="P100" s="60">
        <f t="shared" si="9"/>
        <v>8.88888888888889</v>
      </c>
      <c r="Q100" s="28">
        <v>4</v>
      </c>
      <c r="R100" s="60">
        <f t="shared" si="10"/>
        <v>8.88888888888889</v>
      </c>
    </row>
    <row r="101" spans="2:18" ht="15">
      <c r="B101" s="36" t="s">
        <v>113</v>
      </c>
      <c r="C101" s="37" t="s">
        <v>20</v>
      </c>
      <c r="D101" s="38"/>
      <c r="E101" s="39">
        <f aca="true" t="shared" si="13" ref="E101:K101">E102+E103</f>
        <v>132</v>
      </c>
      <c r="F101" s="39">
        <f t="shared" si="13"/>
        <v>91</v>
      </c>
      <c r="G101" s="39">
        <f t="shared" si="13"/>
        <v>5</v>
      </c>
      <c r="H101" s="40">
        <f t="shared" si="13"/>
        <v>0</v>
      </c>
      <c r="I101" s="40">
        <f t="shared" si="13"/>
        <v>0</v>
      </c>
      <c r="J101" s="40">
        <f t="shared" si="13"/>
        <v>0</v>
      </c>
      <c r="K101" s="40">
        <f t="shared" si="13"/>
        <v>0</v>
      </c>
      <c r="L101" s="41">
        <f t="shared" si="8"/>
        <v>3.787878787878788</v>
      </c>
      <c r="M101" s="39">
        <f>M102+M103</f>
        <v>5</v>
      </c>
      <c r="N101" s="59">
        <f t="shared" si="11"/>
        <v>100</v>
      </c>
      <c r="O101" s="39">
        <f>O102+O103</f>
        <v>8</v>
      </c>
      <c r="P101" s="59">
        <f t="shared" si="9"/>
        <v>8.791208791208792</v>
      </c>
      <c r="Q101" s="39">
        <f>Q102+Q103</f>
        <v>4</v>
      </c>
      <c r="R101" s="59">
        <f t="shared" si="10"/>
        <v>4.395604395604396</v>
      </c>
    </row>
    <row r="102" spans="2:18" ht="15" customHeight="1">
      <c r="B102" s="24" t="s">
        <v>114</v>
      </c>
      <c r="C102" s="20" t="s">
        <v>218</v>
      </c>
      <c r="D102" s="21">
        <v>163.6</v>
      </c>
      <c r="E102" s="22">
        <v>64</v>
      </c>
      <c r="F102" s="22">
        <v>44</v>
      </c>
      <c r="G102" s="22">
        <v>0</v>
      </c>
      <c r="H102" s="23"/>
      <c r="I102" s="23"/>
      <c r="J102" s="23"/>
      <c r="K102" s="23"/>
      <c r="L102" s="26">
        <f t="shared" si="8"/>
        <v>0</v>
      </c>
      <c r="M102" s="27">
        <v>0</v>
      </c>
      <c r="N102" s="60">
        <v>0</v>
      </c>
      <c r="O102" s="43">
        <v>4</v>
      </c>
      <c r="P102" s="60">
        <f t="shared" si="9"/>
        <v>9.090909090909092</v>
      </c>
      <c r="Q102" s="28">
        <v>0</v>
      </c>
      <c r="R102" s="60">
        <f t="shared" si="10"/>
        <v>0</v>
      </c>
    </row>
    <row r="103" spans="2:18" ht="15" customHeight="1">
      <c r="B103" s="24" t="s">
        <v>115</v>
      </c>
      <c r="C103" s="20" t="s">
        <v>219</v>
      </c>
      <c r="D103" s="21">
        <v>147.8</v>
      </c>
      <c r="E103" s="22">
        <v>68</v>
      </c>
      <c r="F103" s="22">
        <v>47</v>
      </c>
      <c r="G103" s="22">
        <v>5</v>
      </c>
      <c r="H103" s="43"/>
      <c r="I103" s="43"/>
      <c r="J103" s="43"/>
      <c r="K103" s="43"/>
      <c r="L103" s="26">
        <f t="shared" si="8"/>
        <v>7.352941176470589</v>
      </c>
      <c r="M103" s="28">
        <v>5</v>
      </c>
      <c r="N103" s="60">
        <f t="shared" si="11"/>
        <v>100</v>
      </c>
      <c r="O103" s="43">
        <v>4</v>
      </c>
      <c r="P103" s="60">
        <f t="shared" si="9"/>
        <v>8.51063829787234</v>
      </c>
      <c r="Q103" s="28">
        <v>4</v>
      </c>
      <c r="R103" s="60">
        <f t="shared" si="10"/>
        <v>8.51063829787234</v>
      </c>
    </row>
    <row r="104" spans="2:18" ht="24">
      <c r="B104" s="36" t="s">
        <v>116</v>
      </c>
      <c r="C104" s="37" t="s">
        <v>21</v>
      </c>
      <c r="D104" s="38"/>
      <c r="E104" s="39">
        <f>E105+E106+E107+E108+E109</f>
        <v>241</v>
      </c>
      <c r="F104" s="39">
        <f>F105+F106+F107+F108+F109</f>
        <v>259</v>
      </c>
      <c r="G104" s="39">
        <f>G105+G106+G107+G108+G109</f>
        <v>17</v>
      </c>
      <c r="H104" s="40">
        <f>H105+H106+H107</f>
        <v>0</v>
      </c>
      <c r="I104" s="40">
        <f>I105+I106+I107</f>
        <v>0</v>
      </c>
      <c r="J104" s="40">
        <f>J105+J106+J107</f>
        <v>19</v>
      </c>
      <c r="K104" s="40">
        <f>K105+K106+K107</f>
        <v>0</v>
      </c>
      <c r="L104" s="41">
        <f t="shared" si="8"/>
        <v>7.053941908713693</v>
      </c>
      <c r="M104" s="39">
        <f>M105+M106+M107+M108+M109</f>
        <v>13</v>
      </c>
      <c r="N104" s="59">
        <f t="shared" si="11"/>
        <v>76.47058823529412</v>
      </c>
      <c r="O104" s="39">
        <f>O105+O106+O107+O108+O109</f>
        <v>25</v>
      </c>
      <c r="P104" s="59">
        <f t="shared" si="9"/>
        <v>9.652509652509652</v>
      </c>
      <c r="Q104" s="39">
        <f>Q105+Q106+Q107+Q108+Q109</f>
        <v>20</v>
      </c>
      <c r="R104" s="59">
        <f t="shared" si="10"/>
        <v>7.722007722007722</v>
      </c>
    </row>
    <row r="105" spans="2:18" ht="15" customHeight="1">
      <c r="B105" s="24" t="s">
        <v>117</v>
      </c>
      <c r="C105" s="20" t="s">
        <v>179</v>
      </c>
      <c r="D105" s="21">
        <v>77.28</v>
      </c>
      <c r="E105" s="22">
        <v>73</v>
      </c>
      <c r="F105" s="22">
        <v>79</v>
      </c>
      <c r="G105" s="22">
        <v>4</v>
      </c>
      <c r="H105" s="34">
        <v>0</v>
      </c>
      <c r="I105" s="34">
        <v>0</v>
      </c>
      <c r="J105" s="34">
        <v>4</v>
      </c>
      <c r="K105" s="34">
        <v>0</v>
      </c>
      <c r="L105" s="26">
        <f t="shared" si="8"/>
        <v>5.47945205479452</v>
      </c>
      <c r="M105" s="28">
        <v>4</v>
      </c>
      <c r="N105" s="60">
        <f t="shared" si="11"/>
        <v>100</v>
      </c>
      <c r="O105" s="43">
        <v>7</v>
      </c>
      <c r="P105" s="60">
        <f t="shared" si="9"/>
        <v>8.860759493670885</v>
      </c>
      <c r="Q105" s="28">
        <v>4</v>
      </c>
      <c r="R105" s="60">
        <f t="shared" si="10"/>
        <v>5.063291139240507</v>
      </c>
    </row>
    <row r="106" spans="2:18" ht="18.75" customHeight="1">
      <c r="B106" s="24" t="s">
        <v>118</v>
      </c>
      <c r="C106" s="20" t="s">
        <v>220</v>
      </c>
      <c r="D106" s="21">
        <v>49.67</v>
      </c>
      <c r="E106" s="22">
        <v>94</v>
      </c>
      <c r="F106" s="22">
        <v>80</v>
      </c>
      <c r="G106" s="22">
        <v>6</v>
      </c>
      <c r="H106" s="23">
        <v>0</v>
      </c>
      <c r="I106" s="23">
        <v>0</v>
      </c>
      <c r="J106" s="23">
        <v>8</v>
      </c>
      <c r="K106" s="23">
        <v>0</v>
      </c>
      <c r="L106" s="26">
        <f t="shared" si="8"/>
        <v>6.382978723404255</v>
      </c>
      <c r="M106" s="28">
        <v>5</v>
      </c>
      <c r="N106" s="60">
        <f t="shared" si="11"/>
        <v>83.33333333333334</v>
      </c>
      <c r="O106" s="43">
        <v>8</v>
      </c>
      <c r="P106" s="60">
        <f t="shared" si="9"/>
        <v>10</v>
      </c>
      <c r="Q106" s="28">
        <v>6</v>
      </c>
      <c r="R106" s="60">
        <f t="shared" si="10"/>
        <v>7.5</v>
      </c>
    </row>
    <row r="107" spans="2:18" ht="17.25" customHeight="1">
      <c r="B107" s="24" t="s">
        <v>119</v>
      </c>
      <c r="C107" s="20" t="s">
        <v>180</v>
      </c>
      <c r="D107" s="21">
        <v>93.54</v>
      </c>
      <c r="E107" s="22">
        <v>60</v>
      </c>
      <c r="F107" s="22">
        <v>70</v>
      </c>
      <c r="G107" s="22">
        <v>6</v>
      </c>
      <c r="H107" s="23">
        <v>0</v>
      </c>
      <c r="I107" s="23">
        <v>0</v>
      </c>
      <c r="J107" s="23">
        <v>7</v>
      </c>
      <c r="K107" s="23">
        <v>0</v>
      </c>
      <c r="L107" s="26">
        <f t="shared" si="8"/>
        <v>10</v>
      </c>
      <c r="M107" s="49">
        <v>3</v>
      </c>
      <c r="N107" s="60">
        <f t="shared" si="11"/>
        <v>50</v>
      </c>
      <c r="O107" s="43">
        <v>7</v>
      </c>
      <c r="P107" s="60">
        <f t="shared" si="9"/>
        <v>10</v>
      </c>
      <c r="Q107" s="28">
        <v>7</v>
      </c>
      <c r="R107" s="60">
        <f t="shared" si="10"/>
        <v>10</v>
      </c>
    </row>
    <row r="108" spans="2:18" ht="32.25" customHeight="1">
      <c r="B108" s="24" t="s">
        <v>241</v>
      </c>
      <c r="C108" s="20" t="s">
        <v>278</v>
      </c>
      <c r="D108" s="21">
        <v>23.65</v>
      </c>
      <c r="E108" s="22">
        <v>4</v>
      </c>
      <c r="F108" s="22">
        <v>10</v>
      </c>
      <c r="G108" s="22">
        <v>0</v>
      </c>
      <c r="H108" s="23"/>
      <c r="I108" s="23"/>
      <c r="J108" s="23"/>
      <c r="K108" s="23"/>
      <c r="L108" s="26">
        <f t="shared" si="8"/>
        <v>0</v>
      </c>
      <c r="M108" s="28">
        <v>0</v>
      </c>
      <c r="N108" s="60">
        <v>0</v>
      </c>
      <c r="O108" s="43">
        <v>1</v>
      </c>
      <c r="P108" s="60">
        <f t="shared" si="9"/>
        <v>10</v>
      </c>
      <c r="Q108" s="28">
        <v>1</v>
      </c>
      <c r="R108" s="60">
        <f t="shared" si="10"/>
        <v>10</v>
      </c>
    </row>
    <row r="109" spans="2:18" ht="24.75" customHeight="1">
      <c r="B109" s="24" t="s">
        <v>242</v>
      </c>
      <c r="C109" s="31" t="s">
        <v>279</v>
      </c>
      <c r="D109" s="21">
        <v>42.68</v>
      </c>
      <c r="E109" s="22">
        <v>10</v>
      </c>
      <c r="F109" s="22">
        <v>20</v>
      </c>
      <c r="G109" s="22">
        <v>1</v>
      </c>
      <c r="H109" s="23"/>
      <c r="I109" s="23"/>
      <c r="J109" s="23"/>
      <c r="K109" s="23"/>
      <c r="L109" s="26">
        <f t="shared" si="8"/>
        <v>10</v>
      </c>
      <c r="M109" s="49">
        <v>1</v>
      </c>
      <c r="N109" s="60">
        <f t="shared" si="11"/>
        <v>100</v>
      </c>
      <c r="O109" s="43">
        <v>2</v>
      </c>
      <c r="P109" s="60">
        <f t="shared" si="9"/>
        <v>10</v>
      </c>
      <c r="Q109" s="28">
        <v>2</v>
      </c>
      <c r="R109" s="60">
        <f t="shared" si="10"/>
        <v>10</v>
      </c>
    </row>
    <row r="110" spans="2:18" ht="16.5" customHeight="1">
      <c r="B110" s="36" t="s">
        <v>120</v>
      </c>
      <c r="C110" s="37" t="s">
        <v>22</v>
      </c>
      <c r="D110" s="38"/>
      <c r="E110" s="39">
        <f>E111+E112+E113</f>
        <v>120</v>
      </c>
      <c r="F110" s="39">
        <f>F111+F112+F113</f>
        <v>130</v>
      </c>
      <c r="G110" s="39">
        <f>G111+G112+G113</f>
        <v>12</v>
      </c>
      <c r="H110" s="40">
        <f>H111+H112</f>
        <v>0</v>
      </c>
      <c r="I110" s="40">
        <f>I111+I112</f>
        <v>0</v>
      </c>
      <c r="J110" s="40">
        <f>J111+J112</f>
        <v>3</v>
      </c>
      <c r="K110" s="40">
        <f>K111+K112</f>
        <v>0</v>
      </c>
      <c r="L110" s="41">
        <f t="shared" si="8"/>
        <v>10</v>
      </c>
      <c r="M110" s="39">
        <f>M111+M112+M113</f>
        <v>10</v>
      </c>
      <c r="N110" s="59">
        <f t="shared" si="11"/>
        <v>83.33333333333334</v>
      </c>
      <c r="O110" s="39">
        <f>O111+O112+O113</f>
        <v>12</v>
      </c>
      <c r="P110" s="59">
        <f t="shared" si="9"/>
        <v>9.230769230769232</v>
      </c>
      <c r="Q110" s="39">
        <f>Q111+Q112+Q113</f>
        <v>12</v>
      </c>
      <c r="R110" s="59">
        <f t="shared" si="10"/>
        <v>9.230769230769232</v>
      </c>
    </row>
    <row r="111" spans="2:18" ht="18.75" customHeight="1">
      <c r="B111" s="24" t="s">
        <v>121</v>
      </c>
      <c r="C111" s="20" t="s">
        <v>243</v>
      </c>
      <c r="D111" s="21">
        <v>103.2</v>
      </c>
      <c r="E111" s="22">
        <v>80</v>
      </c>
      <c r="F111" s="22">
        <v>85</v>
      </c>
      <c r="G111" s="22">
        <v>8</v>
      </c>
      <c r="H111" s="23"/>
      <c r="I111" s="23"/>
      <c r="J111" s="23"/>
      <c r="K111" s="23"/>
      <c r="L111" s="26">
        <f t="shared" si="8"/>
        <v>10</v>
      </c>
      <c r="M111" s="49">
        <v>7</v>
      </c>
      <c r="N111" s="60">
        <f t="shared" si="11"/>
        <v>87.5</v>
      </c>
      <c r="O111" s="43">
        <v>8</v>
      </c>
      <c r="P111" s="60">
        <f t="shared" si="9"/>
        <v>9.411764705882353</v>
      </c>
      <c r="Q111" s="28">
        <v>8</v>
      </c>
      <c r="R111" s="60">
        <f t="shared" si="10"/>
        <v>9.411764705882353</v>
      </c>
    </row>
    <row r="112" spans="2:18" ht="24" customHeight="1">
      <c r="B112" s="24" t="s">
        <v>122</v>
      </c>
      <c r="C112" s="20" t="s">
        <v>297</v>
      </c>
      <c r="D112" s="21">
        <v>91.771</v>
      </c>
      <c r="E112" s="22">
        <v>20</v>
      </c>
      <c r="F112" s="22">
        <v>20</v>
      </c>
      <c r="G112" s="22">
        <v>2</v>
      </c>
      <c r="H112" s="23"/>
      <c r="I112" s="23"/>
      <c r="J112" s="23">
        <v>3</v>
      </c>
      <c r="K112" s="23"/>
      <c r="L112" s="26">
        <f t="shared" si="8"/>
        <v>10</v>
      </c>
      <c r="M112" s="49">
        <v>1</v>
      </c>
      <c r="N112" s="60">
        <f t="shared" si="11"/>
        <v>50</v>
      </c>
      <c r="O112" s="43">
        <v>2</v>
      </c>
      <c r="P112" s="60">
        <f t="shared" si="9"/>
        <v>10</v>
      </c>
      <c r="Q112" s="28">
        <v>2</v>
      </c>
      <c r="R112" s="60">
        <f t="shared" si="10"/>
        <v>10</v>
      </c>
    </row>
    <row r="113" spans="2:18" ht="29.25" customHeight="1">
      <c r="B113" s="24" t="s">
        <v>260</v>
      </c>
      <c r="C113" s="20" t="s">
        <v>261</v>
      </c>
      <c r="D113" s="21">
        <v>34.25</v>
      </c>
      <c r="E113" s="22">
        <v>20</v>
      </c>
      <c r="F113" s="22">
        <v>25</v>
      </c>
      <c r="G113" s="22">
        <v>2</v>
      </c>
      <c r="H113" s="23"/>
      <c r="I113" s="23"/>
      <c r="J113" s="23"/>
      <c r="K113" s="23"/>
      <c r="L113" s="26">
        <f t="shared" si="8"/>
        <v>10</v>
      </c>
      <c r="M113" s="49">
        <v>2</v>
      </c>
      <c r="N113" s="60">
        <f t="shared" si="11"/>
        <v>100</v>
      </c>
      <c r="O113" s="43">
        <v>2</v>
      </c>
      <c r="P113" s="60">
        <f t="shared" si="9"/>
        <v>8</v>
      </c>
      <c r="Q113" s="28">
        <v>2</v>
      </c>
      <c r="R113" s="60">
        <f t="shared" si="10"/>
        <v>8</v>
      </c>
    </row>
    <row r="114" spans="2:18" ht="15">
      <c r="B114" s="36">
        <v>21</v>
      </c>
      <c r="C114" s="37" t="s">
        <v>23</v>
      </c>
      <c r="D114" s="38"/>
      <c r="E114" s="39">
        <f>E115+E116+E117+E118+E119+E120</f>
        <v>178</v>
      </c>
      <c r="F114" s="39">
        <f>F115+F116+F117+F118+F119+F120</f>
        <v>201</v>
      </c>
      <c r="G114" s="39">
        <f>G115+G116+G117+G118+G119+G120</f>
        <v>12</v>
      </c>
      <c r="H114" s="40">
        <f>H115+H116+H117+H118</f>
        <v>0</v>
      </c>
      <c r="I114" s="40">
        <f>I115+I116+I117+I118</f>
        <v>0</v>
      </c>
      <c r="J114" s="40">
        <f>J115+J116+J117+J118</f>
        <v>5</v>
      </c>
      <c r="K114" s="40">
        <f>K115+K116+K117+K118</f>
        <v>0</v>
      </c>
      <c r="L114" s="41">
        <f t="shared" si="8"/>
        <v>6.741573033707865</v>
      </c>
      <c r="M114" s="39">
        <f>M115+M116+M117+M118+M119+M120</f>
        <v>11</v>
      </c>
      <c r="N114" s="59">
        <f t="shared" si="11"/>
        <v>91.66666666666666</v>
      </c>
      <c r="O114" s="39">
        <f>O115+O116+O117+O118+O119+O120</f>
        <v>19</v>
      </c>
      <c r="P114" s="59">
        <f t="shared" si="9"/>
        <v>9.45273631840796</v>
      </c>
      <c r="Q114" s="39">
        <f>Q115+Q116+Q117+Q118+Q119+Q120</f>
        <v>13</v>
      </c>
      <c r="R114" s="59">
        <f t="shared" si="10"/>
        <v>6.467661691542288</v>
      </c>
    </row>
    <row r="115" spans="2:18" ht="15" customHeight="1">
      <c r="B115" s="24" t="s">
        <v>123</v>
      </c>
      <c r="C115" s="20" t="s">
        <v>181</v>
      </c>
      <c r="D115" s="21">
        <v>96.496</v>
      </c>
      <c r="E115" s="22">
        <v>60</v>
      </c>
      <c r="F115" s="22">
        <v>70</v>
      </c>
      <c r="G115" s="22">
        <v>5</v>
      </c>
      <c r="H115" s="23">
        <v>0</v>
      </c>
      <c r="I115" s="23">
        <v>0</v>
      </c>
      <c r="J115" s="23">
        <v>5</v>
      </c>
      <c r="K115" s="23">
        <v>0</v>
      </c>
      <c r="L115" s="26">
        <f t="shared" si="8"/>
        <v>8.333333333333332</v>
      </c>
      <c r="M115" s="28">
        <v>5</v>
      </c>
      <c r="N115" s="60">
        <f t="shared" si="11"/>
        <v>100</v>
      </c>
      <c r="O115" s="43">
        <v>7</v>
      </c>
      <c r="P115" s="60">
        <f t="shared" si="9"/>
        <v>10</v>
      </c>
      <c r="Q115" s="28">
        <v>5</v>
      </c>
      <c r="R115" s="60">
        <f t="shared" si="10"/>
        <v>7.142857142857142</v>
      </c>
    </row>
    <row r="116" spans="2:18" ht="16.5" customHeight="1">
      <c r="B116" s="24" t="s">
        <v>124</v>
      </c>
      <c r="C116" s="20" t="s">
        <v>221</v>
      </c>
      <c r="D116" s="21">
        <v>63.01</v>
      </c>
      <c r="E116" s="22">
        <v>23</v>
      </c>
      <c r="F116" s="22">
        <v>36</v>
      </c>
      <c r="G116" s="22">
        <v>0</v>
      </c>
      <c r="H116" s="23"/>
      <c r="I116" s="23"/>
      <c r="J116" s="23"/>
      <c r="K116" s="23"/>
      <c r="L116" s="26">
        <f t="shared" si="8"/>
        <v>0</v>
      </c>
      <c r="M116" s="28">
        <v>0</v>
      </c>
      <c r="N116" s="60">
        <v>0</v>
      </c>
      <c r="O116" s="43">
        <v>3</v>
      </c>
      <c r="P116" s="60">
        <f t="shared" si="9"/>
        <v>8.333333333333332</v>
      </c>
      <c r="Q116" s="28">
        <v>0</v>
      </c>
      <c r="R116" s="60">
        <f t="shared" si="10"/>
        <v>0</v>
      </c>
    </row>
    <row r="117" spans="2:18" ht="15" customHeight="1">
      <c r="B117" s="24" t="s">
        <v>125</v>
      </c>
      <c r="C117" s="20" t="s">
        <v>222</v>
      </c>
      <c r="D117" s="21">
        <v>111.03</v>
      </c>
      <c r="E117" s="22">
        <v>60</v>
      </c>
      <c r="F117" s="22">
        <v>70</v>
      </c>
      <c r="G117" s="22">
        <v>6</v>
      </c>
      <c r="H117" s="23"/>
      <c r="I117" s="23"/>
      <c r="J117" s="23"/>
      <c r="K117" s="23"/>
      <c r="L117" s="26">
        <f t="shared" si="8"/>
        <v>10</v>
      </c>
      <c r="M117" s="28">
        <v>6</v>
      </c>
      <c r="N117" s="60">
        <f t="shared" si="11"/>
        <v>100</v>
      </c>
      <c r="O117" s="43">
        <v>7</v>
      </c>
      <c r="P117" s="60">
        <f t="shared" si="9"/>
        <v>10</v>
      </c>
      <c r="Q117" s="28">
        <v>7</v>
      </c>
      <c r="R117" s="60">
        <f t="shared" si="10"/>
        <v>10</v>
      </c>
    </row>
    <row r="118" spans="2:18" ht="15" customHeight="1">
      <c r="B118" s="24" t="s">
        <v>126</v>
      </c>
      <c r="C118" s="20" t="s">
        <v>37</v>
      </c>
      <c r="D118" s="21">
        <v>11.87183</v>
      </c>
      <c r="E118" s="22">
        <v>15</v>
      </c>
      <c r="F118" s="22">
        <v>10</v>
      </c>
      <c r="G118" s="22">
        <v>0</v>
      </c>
      <c r="H118" s="23"/>
      <c r="I118" s="23"/>
      <c r="J118" s="23"/>
      <c r="K118" s="23"/>
      <c r="L118" s="26">
        <f t="shared" si="8"/>
        <v>0</v>
      </c>
      <c r="M118" s="28">
        <v>0</v>
      </c>
      <c r="N118" s="60">
        <v>0</v>
      </c>
      <c r="O118" s="43">
        <v>1</v>
      </c>
      <c r="P118" s="60">
        <f t="shared" si="9"/>
        <v>10</v>
      </c>
      <c r="Q118" s="28">
        <v>0</v>
      </c>
      <c r="R118" s="60">
        <f t="shared" si="10"/>
        <v>0</v>
      </c>
    </row>
    <row r="119" spans="2:18" ht="24.75" customHeight="1">
      <c r="B119" s="24" t="s">
        <v>184</v>
      </c>
      <c r="C119" s="20" t="s">
        <v>262</v>
      </c>
      <c r="D119" s="21">
        <v>37.35</v>
      </c>
      <c r="E119" s="22">
        <v>15</v>
      </c>
      <c r="F119" s="22">
        <v>10</v>
      </c>
      <c r="G119" s="22">
        <v>1</v>
      </c>
      <c r="H119" s="23"/>
      <c r="I119" s="23"/>
      <c r="J119" s="23"/>
      <c r="K119" s="23"/>
      <c r="L119" s="26">
        <f t="shared" si="8"/>
        <v>6.666666666666667</v>
      </c>
      <c r="M119" s="49">
        <v>0</v>
      </c>
      <c r="N119" s="60">
        <f t="shared" si="11"/>
        <v>0</v>
      </c>
      <c r="O119" s="43">
        <v>1</v>
      </c>
      <c r="P119" s="60">
        <f t="shared" si="9"/>
        <v>10</v>
      </c>
      <c r="Q119" s="28">
        <v>1</v>
      </c>
      <c r="R119" s="60">
        <f t="shared" si="10"/>
        <v>10</v>
      </c>
    </row>
    <row r="120" spans="2:18" ht="26.25" customHeight="1">
      <c r="B120" s="24" t="s">
        <v>185</v>
      </c>
      <c r="C120" s="20" t="s">
        <v>263</v>
      </c>
      <c r="D120" s="21">
        <v>17.12</v>
      </c>
      <c r="E120" s="22">
        <v>5</v>
      </c>
      <c r="F120" s="22">
        <v>5</v>
      </c>
      <c r="G120" s="22">
        <v>0</v>
      </c>
      <c r="H120" s="23"/>
      <c r="I120" s="23"/>
      <c r="J120" s="23"/>
      <c r="K120" s="23"/>
      <c r="L120" s="26">
        <f t="shared" si="8"/>
        <v>0</v>
      </c>
      <c r="M120" s="28">
        <v>0</v>
      </c>
      <c r="N120" s="60">
        <v>0</v>
      </c>
      <c r="O120" s="43">
        <v>0</v>
      </c>
      <c r="P120" s="60">
        <f t="shared" si="9"/>
        <v>0</v>
      </c>
      <c r="Q120" s="28">
        <v>0</v>
      </c>
      <c r="R120" s="60">
        <f t="shared" si="10"/>
        <v>0</v>
      </c>
    </row>
    <row r="121" spans="2:18" ht="15">
      <c r="B121" s="36" t="s">
        <v>42</v>
      </c>
      <c r="C121" s="37" t="s">
        <v>24</v>
      </c>
      <c r="D121" s="38"/>
      <c r="E121" s="39">
        <f aca="true" t="shared" si="14" ref="E121:K121">E122+E123</f>
        <v>37</v>
      </c>
      <c r="F121" s="39">
        <f t="shared" si="14"/>
        <v>75</v>
      </c>
      <c r="G121" s="39">
        <f t="shared" si="14"/>
        <v>3</v>
      </c>
      <c r="H121" s="40">
        <f t="shared" si="14"/>
        <v>0</v>
      </c>
      <c r="I121" s="40">
        <f t="shared" si="14"/>
        <v>0</v>
      </c>
      <c r="J121" s="40">
        <f t="shared" si="14"/>
        <v>1</v>
      </c>
      <c r="K121" s="40">
        <f t="shared" si="14"/>
        <v>0</v>
      </c>
      <c r="L121" s="41">
        <f t="shared" si="8"/>
        <v>8.108108108108109</v>
      </c>
      <c r="M121" s="39">
        <f>M122+M123</f>
        <v>0</v>
      </c>
      <c r="N121" s="59">
        <f t="shared" si="11"/>
        <v>0</v>
      </c>
      <c r="O121" s="39">
        <f>O122+O123</f>
        <v>7</v>
      </c>
      <c r="P121" s="59">
        <f t="shared" si="9"/>
        <v>9.333333333333334</v>
      </c>
      <c r="Q121" s="39">
        <f>Q122+Q123</f>
        <v>7</v>
      </c>
      <c r="R121" s="59">
        <f t="shared" si="10"/>
        <v>9.333333333333334</v>
      </c>
    </row>
    <row r="122" spans="2:18" ht="24" customHeight="1">
      <c r="B122" s="24" t="s">
        <v>127</v>
      </c>
      <c r="C122" s="20" t="s">
        <v>298</v>
      </c>
      <c r="D122" s="21">
        <v>267.401</v>
      </c>
      <c r="E122" s="22">
        <v>15</v>
      </c>
      <c r="F122" s="22">
        <v>30</v>
      </c>
      <c r="G122" s="22">
        <v>1</v>
      </c>
      <c r="H122" s="23"/>
      <c r="I122" s="23"/>
      <c r="J122" s="23"/>
      <c r="K122" s="23"/>
      <c r="L122" s="26">
        <f t="shared" si="8"/>
        <v>6.666666666666667</v>
      </c>
      <c r="M122" s="49">
        <v>0</v>
      </c>
      <c r="N122" s="60">
        <f t="shared" si="11"/>
        <v>0</v>
      </c>
      <c r="O122" s="43">
        <v>3</v>
      </c>
      <c r="P122" s="60">
        <f t="shared" si="9"/>
        <v>10</v>
      </c>
      <c r="Q122" s="28">
        <v>3</v>
      </c>
      <c r="R122" s="60">
        <f t="shared" si="10"/>
        <v>10</v>
      </c>
    </row>
    <row r="123" spans="2:18" ht="26.25" customHeight="1">
      <c r="B123" s="24" t="s">
        <v>128</v>
      </c>
      <c r="C123" s="20" t="s">
        <v>264</v>
      </c>
      <c r="D123" s="21">
        <v>367.2</v>
      </c>
      <c r="E123" s="22">
        <v>22</v>
      </c>
      <c r="F123" s="22">
        <v>45</v>
      </c>
      <c r="G123" s="22">
        <v>2</v>
      </c>
      <c r="H123" s="23"/>
      <c r="I123" s="23"/>
      <c r="J123" s="23">
        <v>1</v>
      </c>
      <c r="K123" s="23"/>
      <c r="L123" s="26">
        <f t="shared" si="8"/>
        <v>9.090909090909092</v>
      </c>
      <c r="M123" s="49">
        <v>0</v>
      </c>
      <c r="N123" s="60">
        <f t="shared" si="11"/>
        <v>0</v>
      </c>
      <c r="O123" s="43">
        <v>4</v>
      </c>
      <c r="P123" s="60">
        <f t="shared" si="9"/>
        <v>8.88888888888889</v>
      </c>
      <c r="Q123" s="28">
        <v>4</v>
      </c>
      <c r="R123" s="60">
        <f t="shared" si="10"/>
        <v>8.88888888888889</v>
      </c>
    </row>
    <row r="124" spans="2:18" ht="15">
      <c r="B124" s="36" t="s">
        <v>129</v>
      </c>
      <c r="C124" s="37" t="s">
        <v>25</v>
      </c>
      <c r="D124" s="38"/>
      <c r="E124" s="39">
        <f>E125+E126+E127+E128</f>
        <v>165</v>
      </c>
      <c r="F124" s="39">
        <f>F125+F126+F127+F128</f>
        <v>185</v>
      </c>
      <c r="G124" s="39">
        <f>G125+G126+G127+G128</f>
        <v>6</v>
      </c>
      <c r="H124" s="40">
        <f>H125+H126+H127</f>
        <v>0</v>
      </c>
      <c r="I124" s="40">
        <f>I125+I126+I127</f>
        <v>0</v>
      </c>
      <c r="J124" s="40">
        <f>J125+J126+J127</f>
        <v>0</v>
      </c>
      <c r="K124" s="40">
        <f>K125+K126+K127</f>
        <v>0</v>
      </c>
      <c r="L124" s="41">
        <f t="shared" si="8"/>
        <v>3.6363636363636362</v>
      </c>
      <c r="M124" s="39">
        <f>M125+M126+M127+M128</f>
        <v>5</v>
      </c>
      <c r="N124" s="59">
        <f t="shared" si="11"/>
        <v>83.33333333333334</v>
      </c>
      <c r="O124" s="39">
        <f>O125+O126+O127+O128</f>
        <v>18</v>
      </c>
      <c r="P124" s="59">
        <f t="shared" si="9"/>
        <v>9.72972972972973</v>
      </c>
      <c r="Q124" s="39">
        <f>Q125+Q126+Q127+Q128</f>
        <v>14</v>
      </c>
      <c r="R124" s="59">
        <f t="shared" si="10"/>
        <v>7.567567567567568</v>
      </c>
    </row>
    <row r="125" spans="2:18" ht="14.25" customHeight="1">
      <c r="B125" s="24" t="s">
        <v>130</v>
      </c>
      <c r="C125" s="20" t="s">
        <v>223</v>
      </c>
      <c r="D125" s="21">
        <v>83.74</v>
      </c>
      <c r="E125" s="22">
        <v>60</v>
      </c>
      <c r="F125" s="22">
        <v>70</v>
      </c>
      <c r="G125" s="22">
        <v>6</v>
      </c>
      <c r="H125" s="23"/>
      <c r="I125" s="23"/>
      <c r="J125" s="23"/>
      <c r="K125" s="23"/>
      <c r="L125" s="26">
        <f t="shared" si="8"/>
        <v>10</v>
      </c>
      <c r="M125" s="28">
        <v>5</v>
      </c>
      <c r="N125" s="60">
        <f t="shared" si="11"/>
        <v>83.33333333333334</v>
      </c>
      <c r="O125" s="43">
        <v>7</v>
      </c>
      <c r="P125" s="60">
        <f t="shared" si="9"/>
        <v>10</v>
      </c>
      <c r="Q125" s="28">
        <v>7</v>
      </c>
      <c r="R125" s="60">
        <f t="shared" si="10"/>
        <v>10</v>
      </c>
    </row>
    <row r="126" spans="2:18" ht="17.25" customHeight="1">
      <c r="B126" s="24" t="s">
        <v>131</v>
      </c>
      <c r="C126" s="20" t="s">
        <v>224</v>
      </c>
      <c r="D126" s="21">
        <v>17.41</v>
      </c>
      <c r="E126" s="22">
        <v>20</v>
      </c>
      <c r="F126" s="22">
        <v>15</v>
      </c>
      <c r="G126" s="22">
        <v>0</v>
      </c>
      <c r="H126" s="23"/>
      <c r="I126" s="23"/>
      <c r="J126" s="23"/>
      <c r="K126" s="23"/>
      <c r="L126" s="26">
        <f t="shared" si="8"/>
        <v>0</v>
      </c>
      <c r="M126" s="28">
        <v>0</v>
      </c>
      <c r="N126" s="60">
        <v>0</v>
      </c>
      <c r="O126" s="43">
        <v>1</v>
      </c>
      <c r="P126" s="60">
        <f t="shared" si="9"/>
        <v>6.666666666666667</v>
      </c>
      <c r="Q126" s="28">
        <v>0</v>
      </c>
      <c r="R126" s="60">
        <f t="shared" si="10"/>
        <v>0</v>
      </c>
    </row>
    <row r="127" spans="2:18" ht="18.75" customHeight="1">
      <c r="B127" s="24" t="s">
        <v>132</v>
      </c>
      <c r="C127" s="20" t="s">
        <v>225</v>
      </c>
      <c r="D127" s="21">
        <v>70.95</v>
      </c>
      <c r="E127" s="22">
        <v>80</v>
      </c>
      <c r="F127" s="22">
        <v>90</v>
      </c>
      <c r="G127" s="22">
        <v>0</v>
      </c>
      <c r="H127" s="23"/>
      <c r="I127" s="23"/>
      <c r="J127" s="23"/>
      <c r="K127" s="23"/>
      <c r="L127" s="26">
        <f t="shared" si="8"/>
        <v>0</v>
      </c>
      <c r="M127" s="28">
        <v>0</v>
      </c>
      <c r="N127" s="60">
        <v>0</v>
      </c>
      <c r="O127" s="43">
        <v>9</v>
      </c>
      <c r="P127" s="60">
        <f t="shared" si="9"/>
        <v>10</v>
      </c>
      <c r="Q127" s="28">
        <v>6</v>
      </c>
      <c r="R127" s="60">
        <f t="shared" si="10"/>
        <v>6.666666666666667</v>
      </c>
    </row>
    <row r="128" spans="2:18" ht="32.25" customHeight="1">
      <c r="B128" s="24" t="s">
        <v>226</v>
      </c>
      <c r="C128" s="20" t="s">
        <v>280</v>
      </c>
      <c r="D128" s="21">
        <v>14.02</v>
      </c>
      <c r="E128" s="22">
        <v>5</v>
      </c>
      <c r="F128" s="22">
        <v>10</v>
      </c>
      <c r="G128" s="22">
        <v>0</v>
      </c>
      <c r="H128" s="23"/>
      <c r="I128" s="23"/>
      <c r="J128" s="23"/>
      <c r="K128" s="23"/>
      <c r="L128" s="26">
        <f t="shared" si="8"/>
        <v>0</v>
      </c>
      <c r="M128" s="28">
        <v>0</v>
      </c>
      <c r="N128" s="60">
        <v>0</v>
      </c>
      <c r="O128" s="43">
        <v>1</v>
      </c>
      <c r="P128" s="60">
        <f t="shared" si="9"/>
        <v>10</v>
      </c>
      <c r="Q128" s="28">
        <v>1</v>
      </c>
      <c r="R128" s="60">
        <f t="shared" si="10"/>
        <v>10</v>
      </c>
    </row>
    <row r="129" spans="2:18" ht="24">
      <c r="B129" s="36" t="s">
        <v>133</v>
      </c>
      <c r="C129" s="37" t="s">
        <v>26</v>
      </c>
      <c r="D129" s="38"/>
      <c r="E129" s="55">
        <f>E130+E131+E132+E133+E134+E135</f>
        <v>388</v>
      </c>
      <c r="F129" s="55">
        <f>F130+F131+F132+F133+F134+F135</f>
        <v>377</v>
      </c>
      <c r="G129" s="55">
        <f>G130+G131+G132+G133+G134+G135</f>
        <v>17</v>
      </c>
      <c r="H129" s="40">
        <f>H130+H133+H134+H135</f>
        <v>0</v>
      </c>
      <c r="I129" s="40">
        <f>I130+I133+I134+I135</f>
        <v>0</v>
      </c>
      <c r="J129" s="40">
        <f>J130+J133+J134+J135</f>
        <v>2</v>
      </c>
      <c r="K129" s="40">
        <f>K130+K133+K134+K135</f>
        <v>0</v>
      </c>
      <c r="L129" s="41">
        <f t="shared" si="8"/>
        <v>4.381443298969072</v>
      </c>
      <c r="M129" s="55">
        <f>M130+M131+M132+M133+M134+M135</f>
        <v>3</v>
      </c>
      <c r="N129" s="59">
        <f t="shared" si="11"/>
        <v>17.647058823529413</v>
      </c>
      <c r="O129" s="55">
        <f>O130+O131+O132+O133+O134+O135</f>
        <v>36</v>
      </c>
      <c r="P129" s="59">
        <f t="shared" si="9"/>
        <v>9.549071618037134</v>
      </c>
      <c r="Q129" s="55">
        <f>Q130+Q131+Q132+Q133+Q134+Q135</f>
        <v>17</v>
      </c>
      <c r="R129" s="59">
        <f t="shared" si="10"/>
        <v>4.509283819628647</v>
      </c>
    </row>
    <row r="130" spans="2:18" ht="19.5" customHeight="1">
      <c r="B130" s="24" t="s">
        <v>134</v>
      </c>
      <c r="C130" s="20" t="s">
        <v>227</v>
      </c>
      <c r="D130" s="21">
        <v>94.8</v>
      </c>
      <c r="E130" s="22">
        <v>110</v>
      </c>
      <c r="F130" s="22">
        <v>90</v>
      </c>
      <c r="G130" s="22">
        <v>5</v>
      </c>
      <c r="H130" s="23"/>
      <c r="I130" s="23"/>
      <c r="J130" s="23"/>
      <c r="K130" s="23"/>
      <c r="L130" s="26">
        <f t="shared" si="8"/>
        <v>4.545454545454546</v>
      </c>
      <c r="M130" s="49">
        <v>3</v>
      </c>
      <c r="N130" s="60">
        <f t="shared" si="11"/>
        <v>60</v>
      </c>
      <c r="O130" s="43">
        <v>9</v>
      </c>
      <c r="P130" s="60">
        <f t="shared" si="9"/>
        <v>10</v>
      </c>
      <c r="Q130" s="28">
        <v>5</v>
      </c>
      <c r="R130" s="60">
        <f t="shared" si="10"/>
        <v>5.555555555555555</v>
      </c>
    </row>
    <row r="131" spans="2:18" ht="31.5" customHeight="1">
      <c r="B131" s="24" t="s">
        <v>135</v>
      </c>
      <c r="C131" s="20" t="s">
        <v>299</v>
      </c>
      <c r="D131" s="21">
        <v>86.094</v>
      </c>
      <c r="E131" s="22">
        <v>50</v>
      </c>
      <c r="F131" s="22">
        <v>52</v>
      </c>
      <c r="G131" s="22">
        <v>5</v>
      </c>
      <c r="H131" s="23"/>
      <c r="I131" s="23"/>
      <c r="J131" s="23"/>
      <c r="K131" s="23"/>
      <c r="L131" s="26">
        <f t="shared" si="8"/>
        <v>10</v>
      </c>
      <c r="M131" s="49">
        <v>0</v>
      </c>
      <c r="N131" s="60">
        <f t="shared" si="11"/>
        <v>0</v>
      </c>
      <c r="O131" s="43">
        <v>5</v>
      </c>
      <c r="P131" s="60">
        <f t="shared" si="9"/>
        <v>9.615384615384617</v>
      </c>
      <c r="Q131" s="28">
        <v>5</v>
      </c>
      <c r="R131" s="60">
        <f t="shared" si="10"/>
        <v>9.615384615384617</v>
      </c>
    </row>
    <row r="132" spans="2:18" ht="31.5" customHeight="1">
      <c r="B132" s="24" t="s">
        <v>136</v>
      </c>
      <c r="C132" s="20" t="s">
        <v>300</v>
      </c>
      <c r="D132" s="21">
        <v>87.352</v>
      </c>
      <c r="E132" s="22">
        <v>40</v>
      </c>
      <c r="F132" s="22">
        <v>45</v>
      </c>
      <c r="G132" s="22">
        <v>4</v>
      </c>
      <c r="H132" s="23"/>
      <c r="I132" s="23"/>
      <c r="J132" s="23"/>
      <c r="K132" s="23"/>
      <c r="L132" s="26">
        <f t="shared" si="8"/>
        <v>10</v>
      </c>
      <c r="M132" s="49">
        <v>0</v>
      </c>
      <c r="N132" s="60">
        <f t="shared" si="11"/>
        <v>0</v>
      </c>
      <c r="O132" s="43">
        <v>4</v>
      </c>
      <c r="P132" s="60">
        <f t="shared" si="9"/>
        <v>8.88888888888889</v>
      </c>
      <c r="Q132" s="28">
        <v>4</v>
      </c>
      <c r="R132" s="60">
        <f t="shared" si="10"/>
        <v>8.88888888888889</v>
      </c>
    </row>
    <row r="133" spans="2:18" ht="30" customHeight="1">
      <c r="B133" s="24" t="s">
        <v>137</v>
      </c>
      <c r="C133" s="20" t="s">
        <v>265</v>
      </c>
      <c r="D133" s="21">
        <v>36.96</v>
      </c>
      <c r="E133" s="22">
        <v>30</v>
      </c>
      <c r="F133" s="22">
        <v>35</v>
      </c>
      <c r="G133" s="22">
        <v>3</v>
      </c>
      <c r="H133" s="23"/>
      <c r="I133" s="23"/>
      <c r="J133" s="23"/>
      <c r="K133" s="23"/>
      <c r="L133" s="26">
        <f t="shared" si="8"/>
        <v>10</v>
      </c>
      <c r="M133" s="49">
        <v>0</v>
      </c>
      <c r="N133" s="60">
        <f t="shared" si="11"/>
        <v>0</v>
      </c>
      <c r="O133" s="43">
        <v>3</v>
      </c>
      <c r="P133" s="60">
        <f t="shared" si="9"/>
        <v>8.571428571428571</v>
      </c>
      <c r="Q133" s="28">
        <v>3</v>
      </c>
      <c r="R133" s="60">
        <f t="shared" si="10"/>
        <v>8.571428571428571</v>
      </c>
    </row>
    <row r="134" spans="2:18" ht="21" customHeight="1">
      <c r="B134" s="24" t="s">
        <v>266</v>
      </c>
      <c r="C134" s="20" t="s">
        <v>228</v>
      </c>
      <c r="D134" s="21">
        <v>58.932</v>
      </c>
      <c r="E134" s="22">
        <v>58</v>
      </c>
      <c r="F134" s="22">
        <v>50</v>
      </c>
      <c r="G134" s="22">
        <v>0</v>
      </c>
      <c r="H134" s="23">
        <v>0</v>
      </c>
      <c r="I134" s="23">
        <v>0</v>
      </c>
      <c r="J134" s="23">
        <v>2</v>
      </c>
      <c r="K134" s="23">
        <v>0</v>
      </c>
      <c r="L134" s="26">
        <f t="shared" si="8"/>
        <v>0</v>
      </c>
      <c r="M134" s="28">
        <v>0</v>
      </c>
      <c r="N134" s="60">
        <v>0</v>
      </c>
      <c r="O134" s="43">
        <v>5</v>
      </c>
      <c r="P134" s="60">
        <f t="shared" si="9"/>
        <v>10</v>
      </c>
      <c r="Q134" s="28">
        <v>0</v>
      </c>
      <c r="R134" s="60">
        <f t="shared" si="10"/>
        <v>0</v>
      </c>
    </row>
    <row r="135" spans="2:18" ht="17.25" customHeight="1">
      <c r="B135" s="24" t="s">
        <v>267</v>
      </c>
      <c r="C135" s="20" t="s">
        <v>27</v>
      </c>
      <c r="D135" s="21">
        <v>40.74929</v>
      </c>
      <c r="E135" s="22">
        <v>100</v>
      </c>
      <c r="F135" s="22">
        <v>105</v>
      </c>
      <c r="G135" s="22">
        <v>0</v>
      </c>
      <c r="H135" s="23"/>
      <c r="I135" s="23"/>
      <c r="J135" s="23"/>
      <c r="K135" s="23"/>
      <c r="L135" s="26">
        <f t="shared" si="8"/>
        <v>0</v>
      </c>
      <c r="M135" s="28">
        <v>0</v>
      </c>
      <c r="N135" s="60">
        <v>0</v>
      </c>
      <c r="O135" s="43">
        <v>10</v>
      </c>
      <c r="P135" s="60">
        <f t="shared" si="9"/>
        <v>9.523809523809524</v>
      </c>
      <c r="Q135" s="28">
        <v>0</v>
      </c>
      <c r="R135" s="60">
        <f t="shared" si="10"/>
        <v>0</v>
      </c>
    </row>
    <row r="136" spans="2:18" ht="24">
      <c r="B136" s="36" t="s">
        <v>138</v>
      </c>
      <c r="C136" s="37" t="s">
        <v>288</v>
      </c>
      <c r="D136" s="38"/>
      <c r="E136" s="55">
        <f>E137+E138+E139+E140</f>
        <v>93</v>
      </c>
      <c r="F136" s="55">
        <f>F137+F138+F139+F140</f>
        <v>96</v>
      </c>
      <c r="G136" s="55">
        <f>G137+G138+G139+G140</f>
        <v>3</v>
      </c>
      <c r="H136" s="40">
        <f>H137+H138+H139</f>
        <v>0</v>
      </c>
      <c r="I136" s="40">
        <f>I137+I138+I139</f>
        <v>0</v>
      </c>
      <c r="J136" s="40">
        <f>J137+J138+J139</f>
        <v>1</v>
      </c>
      <c r="K136" s="40">
        <f>K137+K138+K139</f>
        <v>0</v>
      </c>
      <c r="L136" s="41">
        <f t="shared" si="8"/>
        <v>3.225806451612903</v>
      </c>
      <c r="M136" s="55">
        <f>M137+M138+M139+M140</f>
        <v>3</v>
      </c>
      <c r="N136" s="59">
        <f t="shared" si="11"/>
        <v>100</v>
      </c>
      <c r="O136" s="55">
        <f>O137+O138+O139+O140</f>
        <v>8</v>
      </c>
      <c r="P136" s="59">
        <f t="shared" si="9"/>
        <v>8.333333333333332</v>
      </c>
      <c r="Q136" s="55">
        <f>Q137+Q138+Q139+Q140</f>
        <v>3</v>
      </c>
      <c r="R136" s="59">
        <f t="shared" si="10"/>
        <v>3.125</v>
      </c>
    </row>
    <row r="137" spans="2:18" ht="19.5" customHeight="1">
      <c r="B137" s="24" t="s">
        <v>139</v>
      </c>
      <c r="C137" s="20" t="s">
        <v>229</v>
      </c>
      <c r="D137" s="21">
        <v>131.94</v>
      </c>
      <c r="E137" s="22">
        <v>40</v>
      </c>
      <c r="F137" s="22">
        <v>35</v>
      </c>
      <c r="G137" s="22">
        <v>0</v>
      </c>
      <c r="H137" s="23"/>
      <c r="I137" s="23"/>
      <c r="J137" s="23"/>
      <c r="K137" s="23"/>
      <c r="L137" s="26">
        <f t="shared" si="8"/>
        <v>0</v>
      </c>
      <c r="M137" s="28">
        <v>0</v>
      </c>
      <c r="N137" s="60">
        <v>0</v>
      </c>
      <c r="O137" s="43">
        <v>3</v>
      </c>
      <c r="P137" s="60">
        <f t="shared" si="9"/>
        <v>8.571428571428571</v>
      </c>
      <c r="Q137" s="28">
        <v>0</v>
      </c>
      <c r="R137" s="60">
        <f t="shared" si="10"/>
        <v>0</v>
      </c>
    </row>
    <row r="138" spans="2:18" ht="20.25" customHeight="1">
      <c r="B138" s="24" t="s">
        <v>140</v>
      </c>
      <c r="C138" s="20" t="s">
        <v>182</v>
      </c>
      <c r="D138" s="21">
        <v>23.22</v>
      </c>
      <c r="E138" s="22">
        <v>35</v>
      </c>
      <c r="F138" s="22">
        <v>34</v>
      </c>
      <c r="G138" s="22">
        <v>3</v>
      </c>
      <c r="H138" s="23">
        <v>0</v>
      </c>
      <c r="I138" s="23">
        <v>0</v>
      </c>
      <c r="J138" s="23">
        <v>1</v>
      </c>
      <c r="K138" s="23">
        <v>0</v>
      </c>
      <c r="L138" s="26">
        <f t="shared" si="8"/>
        <v>8.571428571428571</v>
      </c>
      <c r="M138" s="49">
        <v>3</v>
      </c>
      <c r="N138" s="60">
        <f t="shared" si="11"/>
        <v>100</v>
      </c>
      <c r="O138" s="43">
        <v>3</v>
      </c>
      <c r="P138" s="60">
        <f t="shared" si="9"/>
        <v>8.823529411764707</v>
      </c>
      <c r="Q138" s="28">
        <v>3</v>
      </c>
      <c r="R138" s="60">
        <f t="shared" si="10"/>
        <v>8.823529411764707</v>
      </c>
    </row>
    <row r="139" spans="2:18" ht="18.75" customHeight="1">
      <c r="B139" s="24" t="s">
        <v>141</v>
      </c>
      <c r="C139" s="20" t="s">
        <v>28</v>
      </c>
      <c r="D139" s="21">
        <v>20.8019</v>
      </c>
      <c r="E139" s="22">
        <v>14</v>
      </c>
      <c r="F139" s="22">
        <v>22</v>
      </c>
      <c r="G139" s="22">
        <v>0</v>
      </c>
      <c r="H139" s="23"/>
      <c r="I139" s="23"/>
      <c r="J139" s="23"/>
      <c r="K139" s="23"/>
      <c r="L139" s="26">
        <f t="shared" si="8"/>
        <v>0</v>
      </c>
      <c r="M139" s="28">
        <v>0</v>
      </c>
      <c r="N139" s="60">
        <v>0</v>
      </c>
      <c r="O139" s="43">
        <v>2</v>
      </c>
      <c r="P139" s="60">
        <f t="shared" si="9"/>
        <v>9.090909090909092</v>
      </c>
      <c r="Q139" s="28">
        <v>0</v>
      </c>
      <c r="R139" s="60">
        <f t="shared" si="10"/>
        <v>0</v>
      </c>
    </row>
    <row r="140" spans="2:18" s="2" customFormat="1" ht="24.75" customHeight="1">
      <c r="B140" s="24" t="s">
        <v>159</v>
      </c>
      <c r="C140" s="45" t="s">
        <v>268</v>
      </c>
      <c r="D140" s="21">
        <v>25.09</v>
      </c>
      <c r="E140" s="22">
        <v>4</v>
      </c>
      <c r="F140" s="22">
        <v>5</v>
      </c>
      <c r="G140" s="22">
        <v>0</v>
      </c>
      <c r="H140" s="40">
        <f>H141+H142</f>
        <v>0</v>
      </c>
      <c r="I140" s="40">
        <f>I141+I142</f>
        <v>0</v>
      </c>
      <c r="J140" s="40">
        <f>J141+J142</f>
        <v>0</v>
      </c>
      <c r="K140" s="40">
        <f>K141+K142</f>
        <v>0</v>
      </c>
      <c r="L140" s="26">
        <f t="shared" si="8"/>
        <v>0</v>
      </c>
      <c r="M140" s="27">
        <v>0</v>
      </c>
      <c r="N140" s="60">
        <v>0</v>
      </c>
      <c r="O140" s="23">
        <v>0</v>
      </c>
      <c r="P140" s="60">
        <f t="shared" si="9"/>
        <v>0</v>
      </c>
      <c r="Q140" s="27">
        <v>0</v>
      </c>
      <c r="R140" s="60">
        <f t="shared" si="10"/>
        <v>0</v>
      </c>
    </row>
    <row r="141" spans="2:18" ht="24">
      <c r="B141" s="36">
        <v>26</v>
      </c>
      <c r="C141" s="37" t="s">
        <v>29</v>
      </c>
      <c r="D141" s="38"/>
      <c r="E141" s="39">
        <f>E142+E143+E144+E145+E146</f>
        <v>170</v>
      </c>
      <c r="F141" s="39">
        <f>F142+F143+F144+F145+F146</f>
        <v>138</v>
      </c>
      <c r="G141" s="39">
        <f>G142+G143+G144+G145+G146</f>
        <v>7</v>
      </c>
      <c r="H141" s="23"/>
      <c r="I141" s="23"/>
      <c r="J141" s="23"/>
      <c r="K141" s="23"/>
      <c r="L141" s="41">
        <f aca="true" t="shared" si="15" ref="L141:L164">G141/E141*100</f>
        <v>4.117647058823529</v>
      </c>
      <c r="M141" s="39">
        <f>M142+M143+M144+M145+M146</f>
        <v>0</v>
      </c>
      <c r="N141" s="59">
        <f aca="true" t="shared" si="16" ref="N141:N164">M141/G141*100</f>
        <v>0</v>
      </c>
      <c r="O141" s="39">
        <f>O142+O143+O144+O145+O146</f>
        <v>12</v>
      </c>
      <c r="P141" s="59">
        <f aca="true" t="shared" si="17" ref="P141:P164">O141/F141*100</f>
        <v>8.695652173913043</v>
      </c>
      <c r="Q141" s="39">
        <f>Q142+Q143+Q144+Q145+Q146</f>
        <v>5</v>
      </c>
      <c r="R141" s="59">
        <f aca="true" t="shared" si="18" ref="R141:R164">Q141/F141*100</f>
        <v>3.6231884057971016</v>
      </c>
    </row>
    <row r="142" spans="2:18" ht="24.75" customHeight="1">
      <c r="B142" s="24" t="s">
        <v>142</v>
      </c>
      <c r="C142" s="20" t="s">
        <v>301</v>
      </c>
      <c r="D142" s="21">
        <v>123</v>
      </c>
      <c r="E142" s="22">
        <v>50</v>
      </c>
      <c r="F142" s="22">
        <v>30</v>
      </c>
      <c r="G142" s="22">
        <v>5</v>
      </c>
      <c r="H142" s="23"/>
      <c r="I142" s="23"/>
      <c r="J142" s="23"/>
      <c r="K142" s="23"/>
      <c r="L142" s="26">
        <f t="shared" si="15"/>
        <v>10</v>
      </c>
      <c r="M142" s="49">
        <v>0</v>
      </c>
      <c r="N142" s="60">
        <f t="shared" si="16"/>
        <v>0</v>
      </c>
      <c r="O142" s="43">
        <v>3</v>
      </c>
      <c r="P142" s="60">
        <f t="shared" si="17"/>
        <v>10</v>
      </c>
      <c r="Q142" s="28">
        <v>3</v>
      </c>
      <c r="R142" s="60">
        <f t="shared" si="18"/>
        <v>10</v>
      </c>
    </row>
    <row r="143" spans="2:18" ht="27" customHeight="1">
      <c r="B143" s="24" t="s">
        <v>143</v>
      </c>
      <c r="C143" s="20" t="s">
        <v>282</v>
      </c>
      <c r="D143" s="21">
        <v>89.92</v>
      </c>
      <c r="E143" s="22">
        <v>19</v>
      </c>
      <c r="F143" s="22">
        <v>16</v>
      </c>
      <c r="G143" s="22">
        <v>1</v>
      </c>
      <c r="H143" s="23"/>
      <c r="I143" s="23"/>
      <c r="J143" s="23"/>
      <c r="K143" s="23"/>
      <c r="L143" s="26">
        <f t="shared" si="15"/>
        <v>5.263157894736842</v>
      </c>
      <c r="M143" s="49">
        <v>0</v>
      </c>
      <c r="N143" s="60">
        <f t="shared" si="16"/>
        <v>0</v>
      </c>
      <c r="O143" s="43">
        <v>1</v>
      </c>
      <c r="P143" s="60">
        <f t="shared" si="17"/>
        <v>6.25</v>
      </c>
      <c r="Q143" s="28">
        <v>1</v>
      </c>
      <c r="R143" s="60">
        <f t="shared" si="18"/>
        <v>6.25</v>
      </c>
    </row>
    <row r="144" spans="2:18" ht="17.25" customHeight="1">
      <c r="B144" s="24" t="s">
        <v>164</v>
      </c>
      <c r="C144" s="20" t="s">
        <v>230</v>
      </c>
      <c r="D144" s="21">
        <v>94.104</v>
      </c>
      <c r="E144" s="22">
        <v>60</v>
      </c>
      <c r="F144" s="22">
        <v>50</v>
      </c>
      <c r="G144" s="22">
        <v>0</v>
      </c>
      <c r="H144" s="40">
        <f>H147+H148</f>
        <v>0</v>
      </c>
      <c r="I144" s="40">
        <f>I147+I148</f>
        <v>0</v>
      </c>
      <c r="J144" s="40">
        <f>J147+J148</f>
        <v>0</v>
      </c>
      <c r="K144" s="40">
        <f>K147+K148</f>
        <v>0</v>
      </c>
      <c r="L144" s="26">
        <f t="shared" si="15"/>
        <v>0</v>
      </c>
      <c r="M144" s="49">
        <v>0</v>
      </c>
      <c r="N144" s="60">
        <v>0</v>
      </c>
      <c r="O144" s="43">
        <v>5</v>
      </c>
      <c r="P144" s="60">
        <f t="shared" si="17"/>
        <v>10</v>
      </c>
      <c r="Q144" s="28">
        <v>0</v>
      </c>
      <c r="R144" s="60">
        <f t="shared" si="18"/>
        <v>0</v>
      </c>
    </row>
    <row r="145" spans="2:18" ht="31.5" customHeight="1">
      <c r="B145" s="24" t="s">
        <v>165</v>
      </c>
      <c r="C145" s="20" t="s">
        <v>283</v>
      </c>
      <c r="D145" s="21">
        <v>26.15</v>
      </c>
      <c r="E145" s="22">
        <v>18</v>
      </c>
      <c r="F145" s="22">
        <v>15</v>
      </c>
      <c r="G145" s="22">
        <v>1</v>
      </c>
      <c r="H145" s="40"/>
      <c r="I145" s="40"/>
      <c r="J145" s="40"/>
      <c r="K145" s="40"/>
      <c r="L145" s="26">
        <f t="shared" si="15"/>
        <v>5.555555555555555</v>
      </c>
      <c r="M145" s="49">
        <v>0</v>
      </c>
      <c r="N145" s="60">
        <f t="shared" si="16"/>
        <v>0</v>
      </c>
      <c r="O145" s="43">
        <v>1</v>
      </c>
      <c r="P145" s="60">
        <f t="shared" si="17"/>
        <v>6.666666666666667</v>
      </c>
      <c r="Q145" s="28">
        <v>1</v>
      </c>
      <c r="R145" s="60">
        <f t="shared" si="18"/>
        <v>6.666666666666667</v>
      </c>
    </row>
    <row r="146" spans="2:18" ht="30" customHeight="1">
      <c r="B146" s="24" t="s">
        <v>304</v>
      </c>
      <c r="C146" s="20" t="s">
        <v>168</v>
      </c>
      <c r="D146" s="21">
        <v>50</v>
      </c>
      <c r="E146" s="22">
        <v>23</v>
      </c>
      <c r="F146" s="22">
        <v>27</v>
      </c>
      <c r="G146" s="22">
        <v>0</v>
      </c>
      <c r="H146" s="40"/>
      <c r="I146" s="40"/>
      <c r="J146" s="40"/>
      <c r="K146" s="40"/>
      <c r="L146" s="26">
        <f t="shared" si="15"/>
        <v>0</v>
      </c>
      <c r="M146" s="28">
        <v>0</v>
      </c>
      <c r="N146" s="60">
        <v>0</v>
      </c>
      <c r="O146" s="43">
        <v>2</v>
      </c>
      <c r="P146" s="60">
        <f t="shared" si="17"/>
        <v>7.4074074074074066</v>
      </c>
      <c r="Q146" s="28">
        <v>0</v>
      </c>
      <c r="R146" s="60">
        <f t="shared" si="18"/>
        <v>0</v>
      </c>
    </row>
    <row r="147" spans="2:18" ht="15">
      <c r="B147" s="36" t="s">
        <v>144</v>
      </c>
      <c r="C147" s="37" t="s">
        <v>30</v>
      </c>
      <c r="D147" s="38"/>
      <c r="E147" s="39">
        <f>E148+E149+E150</f>
        <v>125</v>
      </c>
      <c r="F147" s="39">
        <f>F148+F149+F150</f>
        <v>129</v>
      </c>
      <c r="G147" s="39">
        <f>G148+G149+G150</f>
        <v>2</v>
      </c>
      <c r="H147" s="23"/>
      <c r="I147" s="23"/>
      <c r="J147" s="23"/>
      <c r="K147" s="23"/>
      <c r="L147" s="41">
        <f t="shared" si="15"/>
        <v>1.6</v>
      </c>
      <c r="M147" s="39">
        <f>M148+M149+M150</f>
        <v>0</v>
      </c>
      <c r="N147" s="59">
        <f t="shared" si="16"/>
        <v>0</v>
      </c>
      <c r="O147" s="39">
        <f>O148+O149+O150</f>
        <v>11</v>
      </c>
      <c r="P147" s="59">
        <f t="shared" si="17"/>
        <v>8.527131782945736</v>
      </c>
      <c r="Q147" s="39">
        <f>Q148+Q149+Q150</f>
        <v>7</v>
      </c>
      <c r="R147" s="59">
        <f t="shared" si="18"/>
        <v>5.426356589147287</v>
      </c>
    </row>
    <row r="148" spans="2:18" ht="15.75" customHeight="1">
      <c r="B148" s="24" t="s">
        <v>145</v>
      </c>
      <c r="C148" s="20" t="s">
        <v>231</v>
      </c>
      <c r="D148" s="21">
        <v>97.14</v>
      </c>
      <c r="E148" s="22">
        <v>47</v>
      </c>
      <c r="F148" s="22">
        <v>55</v>
      </c>
      <c r="G148" s="22">
        <v>0</v>
      </c>
      <c r="H148" s="23"/>
      <c r="I148" s="23"/>
      <c r="J148" s="23"/>
      <c r="K148" s="23"/>
      <c r="L148" s="26">
        <f t="shared" si="15"/>
        <v>0</v>
      </c>
      <c r="M148" s="28">
        <v>0</v>
      </c>
      <c r="N148" s="60">
        <v>0</v>
      </c>
      <c r="O148" s="43">
        <v>5</v>
      </c>
      <c r="P148" s="60">
        <f t="shared" si="17"/>
        <v>9.090909090909092</v>
      </c>
      <c r="Q148" s="28">
        <v>5</v>
      </c>
      <c r="R148" s="60">
        <f t="shared" si="18"/>
        <v>9.090909090909092</v>
      </c>
    </row>
    <row r="149" spans="2:18" ht="17.25" customHeight="1">
      <c r="B149" s="24" t="s">
        <v>146</v>
      </c>
      <c r="C149" s="20" t="s">
        <v>232</v>
      </c>
      <c r="D149" s="21">
        <v>116.4</v>
      </c>
      <c r="E149" s="22">
        <v>53</v>
      </c>
      <c r="F149" s="22">
        <v>47</v>
      </c>
      <c r="G149" s="22">
        <v>0</v>
      </c>
      <c r="H149" s="40">
        <f>H151+H152+H153</f>
        <v>0</v>
      </c>
      <c r="I149" s="40">
        <f>I151+I152+I153</f>
        <v>0</v>
      </c>
      <c r="J149" s="40">
        <f>J151+J152+J153</f>
        <v>20</v>
      </c>
      <c r="K149" s="40">
        <f>K151+K152+K153</f>
        <v>0</v>
      </c>
      <c r="L149" s="26">
        <f t="shared" si="15"/>
        <v>0</v>
      </c>
      <c r="M149" s="28">
        <v>0</v>
      </c>
      <c r="N149" s="60">
        <v>0</v>
      </c>
      <c r="O149" s="43">
        <v>4</v>
      </c>
      <c r="P149" s="60">
        <f t="shared" si="17"/>
        <v>8.51063829787234</v>
      </c>
      <c r="Q149" s="28">
        <v>0</v>
      </c>
      <c r="R149" s="60">
        <f t="shared" si="18"/>
        <v>0</v>
      </c>
    </row>
    <row r="150" spans="2:18" ht="24.75" customHeight="1">
      <c r="B150" s="24" t="s">
        <v>169</v>
      </c>
      <c r="C150" s="20" t="s">
        <v>281</v>
      </c>
      <c r="D150" s="21">
        <v>107.9</v>
      </c>
      <c r="E150" s="22">
        <v>25</v>
      </c>
      <c r="F150" s="22">
        <v>27</v>
      </c>
      <c r="G150" s="22">
        <v>2</v>
      </c>
      <c r="H150" s="40"/>
      <c r="I150" s="40"/>
      <c r="J150" s="40"/>
      <c r="K150" s="40"/>
      <c r="L150" s="26">
        <f t="shared" si="15"/>
        <v>8</v>
      </c>
      <c r="M150" s="49">
        <v>0</v>
      </c>
      <c r="N150" s="60">
        <f t="shared" si="16"/>
        <v>0</v>
      </c>
      <c r="O150" s="43">
        <v>2</v>
      </c>
      <c r="P150" s="60">
        <f t="shared" si="17"/>
        <v>7.4074074074074066</v>
      </c>
      <c r="Q150" s="28">
        <v>2</v>
      </c>
      <c r="R150" s="60">
        <f t="shared" si="18"/>
        <v>7.4074074074074066</v>
      </c>
    </row>
    <row r="151" spans="2:18" ht="15">
      <c r="B151" s="36" t="s">
        <v>147</v>
      </c>
      <c r="C151" s="37" t="s">
        <v>31</v>
      </c>
      <c r="D151" s="38"/>
      <c r="E151" s="39">
        <f>E152+E153+E154</f>
        <v>290</v>
      </c>
      <c r="F151" s="39">
        <f>F152+F153+F154</f>
        <v>310</v>
      </c>
      <c r="G151" s="39">
        <f>G152+G153+G154</f>
        <v>26</v>
      </c>
      <c r="H151" s="23"/>
      <c r="I151" s="23"/>
      <c r="J151" s="23"/>
      <c r="K151" s="23"/>
      <c r="L151" s="41">
        <f t="shared" si="15"/>
        <v>8.96551724137931</v>
      </c>
      <c r="M151" s="39">
        <f>M152+M153+M154</f>
        <v>17</v>
      </c>
      <c r="N151" s="59">
        <f t="shared" si="16"/>
        <v>65.38461538461539</v>
      </c>
      <c r="O151" s="39">
        <f>O152+O153+O154</f>
        <v>31</v>
      </c>
      <c r="P151" s="59">
        <f t="shared" si="17"/>
        <v>10</v>
      </c>
      <c r="Q151" s="39">
        <f>Q152+Q153+Q154</f>
        <v>24</v>
      </c>
      <c r="R151" s="59">
        <f t="shared" si="18"/>
        <v>7.741935483870968</v>
      </c>
    </row>
    <row r="152" spans="2:18" ht="18.75" customHeight="1">
      <c r="B152" s="24" t="s">
        <v>148</v>
      </c>
      <c r="C152" s="20" t="s">
        <v>233</v>
      </c>
      <c r="D152" s="21">
        <v>91.7</v>
      </c>
      <c r="E152" s="22">
        <v>90</v>
      </c>
      <c r="F152" s="22">
        <v>100</v>
      </c>
      <c r="G152" s="22">
        <v>6</v>
      </c>
      <c r="H152" s="23">
        <v>0</v>
      </c>
      <c r="I152" s="23">
        <v>0</v>
      </c>
      <c r="J152" s="23">
        <v>9</v>
      </c>
      <c r="K152" s="23">
        <v>0</v>
      </c>
      <c r="L152" s="26">
        <f t="shared" si="15"/>
        <v>6.666666666666667</v>
      </c>
      <c r="M152" s="28">
        <v>5</v>
      </c>
      <c r="N152" s="60">
        <f t="shared" si="16"/>
        <v>83.33333333333334</v>
      </c>
      <c r="O152" s="43">
        <v>10</v>
      </c>
      <c r="P152" s="60">
        <f t="shared" si="17"/>
        <v>10</v>
      </c>
      <c r="Q152" s="28">
        <v>6</v>
      </c>
      <c r="R152" s="60">
        <f t="shared" si="18"/>
        <v>6</v>
      </c>
    </row>
    <row r="153" spans="2:18" ht="18.75" customHeight="1">
      <c r="B153" s="24" t="s">
        <v>149</v>
      </c>
      <c r="C153" s="20" t="s">
        <v>234</v>
      </c>
      <c r="D153" s="21">
        <v>119.8</v>
      </c>
      <c r="E153" s="22">
        <v>100</v>
      </c>
      <c r="F153" s="22">
        <v>100</v>
      </c>
      <c r="G153" s="22">
        <v>10</v>
      </c>
      <c r="H153" s="23">
        <v>0</v>
      </c>
      <c r="I153" s="23">
        <v>0</v>
      </c>
      <c r="J153" s="23">
        <v>11</v>
      </c>
      <c r="K153" s="23">
        <v>0</v>
      </c>
      <c r="L153" s="26">
        <f t="shared" si="15"/>
        <v>10</v>
      </c>
      <c r="M153" s="49">
        <v>5</v>
      </c>
      <c r="N153" s="60">
        <f t="shared" si="16"/>
        <v>50</v>
      </c>
      <c r="O153" s="43">
        <v>10</v>
      </c>
      <c r="P153" s="60">
        <f t="shared" si="17"/>
        <v>10</v>
      </c>
      <c r="Q153" s="28">
        <v>10</v>
      </c>
      <c r="R153" s="60">
        <f t="shared" si="18"/>
        <v>10</v>
      </c>
    </row>
    <row r="154" spans="2:18" ht="18" customHeight="1">
      <c r="B154" s="24" t="s">
        <v>150</v>
      </c>
      <c r="C154" s="20" t="s">
        <v>235</v>
      </c>
      <c r="D154" s="21">
        <v>93.4</v>
      </c>
      <c r="E154" s="22">
        <v>100</v>
      </c>
      <c r="F154" s="22">
        <v>110</v>
      </c>
      <c r="G154" s="22">
        <v>10</v>
      </c>
      <c r="H154" s="40">
        <f>H155+H156+H157</f>
        <v>0</v>
      </c>
      <c r="I154" s="40">
        <f>I155+I156+I157</f>
        <v>0</v>
      </c>
      <c r="J154" s="40">
        <f>J155+J156+J157</f>
        <v>2</v>
      </c>
      <c r="K154" s="40">
        <f>K155+K156+K157</f>
        <v>0</v>
      </c>
      <c r="L154" s="26">
        <f t="shared" si="15"/>
        <v>10</v>
      </c>
      <c r="M154" s="28">
        <v>7</v>
      </c>
      <c r="N154" s="60">
        <f t="shared" si="16"/>
        <v>70</v>
      </c>
      <c r="O154" s="43">
        <v>11</v>
      </c>
      <c r="P154" s="60">
        <f t="shared" si="17"/>
        <v>10</v>
      </c>
      <c r="Q154" s="28">
        <v>8</v>
      </c>
      <c r="R154" s="60">
        <f t="shared" si="18"/>
        <v>7.2727272727272725</v>
      </c>
    </row>
    <row r="155" spans="2:18" ht="15">
      <c r="B155" s="36" t="s">
        <v>151</v>
      </c>
      <c r="C155" s="37" t="s">
        <v>32</v>
      </c>
      <c r="D155" s="38"/>
      <c r="E155" s="39">
        <f>E156+E157+E158+E159</f>
        <v>130</v>
      </c>
      <c r="F155" s="39">
        <f>F156+F157+F158+F159</f>
        <v>197</v>
      </c>
      <c r="G155" s="39">
        <f>G156+G157+G158+G159</f>
        <v>6</v>
      </c>
      <c r="H155" s="23"/>
      <c r="I155" s="23"/>
      <c r="J155" s="23"/>
      <c r="K155" s="23"/>
      <c r="L155" s="41">
        <f t="shared" si="15"/>
        <v>4.615384615384616</v>
      </c>
      <c r="M155" s="39">
        <f>M156+M157+M158+M159</f>
        <v>2</v>
      </c>
      <c r="N155" s="59">
        <f t="shared" si="16"/>
        <v>33.33333333333333</v>
      </c>
      <c r="O155" s="39">
        <f>O156+O157+O158+O159</f>
        <v>19</v>
      </c>
      <c r="P155" s="59">
        <f t="shared" si="17"/>
        <v>9.644670050761421</v>
      </c>
      <c r="Q155" s="39">
        <f>Q156+Q157+Q158+Q159</f>
        <v>17</v>
      </c>
      <c r="R155" s="59">
        <f t="shared" si="18"/>
        <v>8.629441624365482</v>
      </c>
    </row>
    <row r="156" spans="2:18" ht="18.75" customHeight="1">
      <c r="B156" s="24" t="s">
        <v>152</v>
      </c>
      <c r="C156" s="20" t="s">
        <v>236</v>
      </c>
      <c r="D156" s="21">
        <v>60.51</v>
      </c>
      <c r="E156" s="22">
        <v>30</v>
      </c>
      <c r="F156" s="22">
        <v>20</v>
      </c>
      <c r="G156" s="22">
        <v>0</v>
      </c>
      <c r="H156" s="23"/>
      <c r="I156" s="23"/>
      <c r="J156" s="23"/>
      <c r="K156" s="23"/>
      <c r="L156" s="26">
        <f t="shared" si="15"/>
        <v>0</v>
      </c>
      <c r="M156" s="28">
        <v>0</v>
      </c>
      <c r="N156" s="60">
        <v>0</v>
      </c>
      <c r="O156" s="43">
        <v>2</v>
      </c>
      <c r="P156" s="60">
        <f t="shared" si="17"/>
        <v>10</v>
      </c>
      <c r="Q156" s="28">
        <v>0</v>
      </c>
      <c r="R156" s="60">
        <f t="shared" si="18"/>
        <v>0</v>
      </c>
    </row>
    <row r="157" spans="2:18" ht="16.5" customHeight="1">
      <c r="B157" s="24" t="s">
        <v>153</v>
      </c>
      <c r="C157" s="20" t="s">
        <v>237</v>
      </c>
      <c r="D157" s="21">
        <v>24.67</v>
      </c>
      <c r="E157" s="22">
        <v>40</v>
      </c>
      <c r="F157" s="22">
        <v>50</v>
      </c>
      <c r="G157" s="22">
        <v>0</v>
      </c>
      <c r="H157" s="23">
        <v>0</v>
      </c>
      <c r="I157" s="23">
        <v>0</v>
      </c>
      <c r="J157" s="23">
        <v>2</v>
      </c>
      <c r="K157" s="23">
        <v>0</v>
      </c>
      <c r="L157" s="26">
        <f t="shared" si="15"/>
        <v>0</v>
      </c>
      <c r="M157" s="28">
        <v>0</v>
      </c>
      <c r="N157" s="60">
        <v>0</v>
      </c>
      <c r="O157" s="43">
        <v>5</v>
      </c>
      <c r="P157" s="60">
        <f t="shared" si="17"/>
        <v>10</v>
      </c>
      <c r="Q157" s="28">
        <v>5</v>
      </c>
      <c r="R157" s="60">
        <f t="shared" si="18"/>
        <v>10</v>
      </c>
    </row>
    <row r="158" spans="2:18" ht="19.5" customHeight="1">
      <c r="B158" s="24" t="s">
        <v>154</v>
      </c>
      <c r="C158" s="20" t="s">
        <v>321</v>
      </c>
      <c r="D158" s="21">
        <v>144.36</v>
      </c>
      <c r="E158" s="22">
        <v>40</v>
      </c>
      <c r="F158" s="22">
        <v>87</v>
      </c>
      <c r="G158" s="22">
        <v>4</v>
      </c>
      <c r="H158" s="40">
        <f>H160+H161+H162</f>
        <v>0</v>
      </c>
      <c r="I158" s="40">
        <f>I160+I161+I162</f>
        <v>0</v>
      </c>
      <c r="J158" s="40">
        <f>J160+J161+J162</f>
        <v>0</v>
      </c>
      <c r="K158" s="40">
        <f>K160+K161+K162</f>
        <v>0</v>
      </c>
      <c r="L158" s="26">
        <f t="shared" si="15"/>
        <v>10</v>
      </c>
      <c r="M158" s="49">
        <v>0</v>
      </c>
      <c r="N158" s="60">
        <f t="shared" si="16"/>
        <v>0</v>
      </c>
      <c r="O158" s="43">
        <v>8</v>
      </c>
      <c r="P158" s="60">
        <f t="shared" si="17"/>
        <v>9.195402298850574</v>
      </c>
      <c r="Q158" s="28">
        <v>8</v>
      </c>
      <c r="R158" s="60">
        <f t="shared" si="18"/>
        <v>9.195402298850574</v>
      </c>
    </row>
    <row r="159" spans="2:18" ht="23.25" customHeight="1">
      <c r="B159" s="24" t="s">
        <v>245</v>
      </c>
      <c r="C159" s="20" t="s">
        <v>269</v>
      </c>
      <c r="D159" s="21">
        <v>80.55</v>
      </c>
      <c r="E159" s="22">
        <v>20</v>
      </c>
      <c r="F159" s="22">
        <v>40</v>
      </c>
      <c r="G159" s="22">
        <v>2</v>
      </c>
      <c r="H159" s="40"/>
      <c r="I159" s="40"/>
      <c r="J159" s="40"/>
      <c r="K159" s="40"/>
      <c r="L159" s="26">
        <f t="shared" si="15"/>
        <v>10</v>
      </c>
      <c r="M159" s="49">
        <v>2</v>
      </c>
      <c r="N159" s="60">
        <f t="shared" si="16"/>
        <v>100</v>
      </c>
      <c r="O159" s="43">
        <v>4</v>
      </c>
      <c r="P159" s="60">
        <f t="shared" si="17"/>
        <v>10</v>
      </c>
      <c r="Q159" s="28">
        <v>4</v>
      </c>
      <c r="R159" s="60">
        <f t="shared" si="18"/>
        <v>10</v>
      </c>
    </row>
    <row r="160" spans="2:18" ht="24">
      <c r="B160" s="36" t="s">
        <v>155</v>
      </c>
      <c r="C160" s="37" t="s">
        <v>33</v>
      </c>
      <c r="D160" s="38"/>
      <c r="E160" s="39">
        <f>E161+E162+E163</f>
        <v>48</v>
      </c>
      <c r="F160" s="39">
        <f>F161+F162+F163</f>
        <v>51</v>
      </c>
      <c r="G160" s="39">
        <f>G161+G162+G163</f>
        <v>3</v>
      </c>
      <c r="H160" s="23"/>
      <c r="I160" s="23"/>
      <c r="J160" s="23">
        <v>0</v>
      </c>
      <c r="K160" s="23"/>
      <c r="L160" s="41">
        <f t="shared" si="15"/>
        <v>6.25</v>
      </c>
      <c r="M160" s="39">
        <f>M161+M162+M163</f>
        <v>2</v>
      </c>
      <c r="N160" s="59">
        <f t="shared" si="16"/>
        <v>66.66666666666666</v>
      </c>
      <c r="O160" s="39">
        <f>O161+O162+O163</f>
        <v>5</v>
      </c>
      <c r="P160" s="59">
        <f t="shared" si="17"/>
        <v>9.803921568627452</v>
      </c>
      <c r="Q160" s="39">
        <f>Q161+Q162+Q163</f>
        <v>4</v>
      </c>
      <c r="R160" s="59">
        <f t="shared" si="18"/>
        <v>7.8431372549019605</v>
      </c>
    </row>
    <row r="161" spans="2:18" ht="12.75" customHeight="1">
      <c r="B161" s="24" t="s">
        <v>156</v>
      </c>
      <c r="C161" s="20" t="s">
        <v>238</v>
      </c>
      <c r="D161" s="21">
        <v>62.6</v>
      </c>
      <c r="E161" s="22">
        <v>0</v>
      </c>
      <c r="F161" s="22">
        <v>0</v>
      </c>
      <c r="G161" s="22">
        <v>0</v>
      </c>
      <c r="H161" s="23"/>
      <c r="I161" s="23"/>
      <c r="J161" s="23">
        <v>0</v>
      </c>
      <c r="K161" s="23"/>
      <c r="L161" s="26">
        <v>0</v>
      </c>
      <c r="M161" s="28">
        <v>0</v>
      </c>
      <c r="N161" s="60">
        <v>0</v>
      </c>
      <c r="O161" s="43">
        <v>0</v>
      </c>
      <c r="P161" s="60">
        <v>0</v>
      </c>
      <c r="Q161" s="28">
        <v>0</v>
      </c>
      <c r="R161" s="60">
        <v>0</v>
      </c>
    </row>
    <row r="162" spans="2:18" ht="18" customHeight="1">
      <c r="B162" s="24" t="s">
        <v>157</v>
      </c>
      <c r="C162" s="20" t="s">
        <v>239</v>
      </c>
      <c r="D162" s="21">
        <v>18.232</v>
      </c>
      <c r="E162" s="22">
        <v>13</v>
      </c>
      <c r="F162" s="22">
        <v>11</v>
      </c>
      <c r="G162" s="22">
        <v>0</v>
      </c>
      <c r="H162" s="23"/>
      <c r="I162" s="23"/>
      <c r="J162" s="23">
        <v>0</v>
      </c>
      <c r="K162" s="23"/>
      <c r="L162" s="26">
        <f t="shared" si="15"/>
        <v>0</v>
      </c>
      <c r="M162" s="28">
        <v>0</v>
      </c>
      <c r="N162" s="60">
        <v>0</v>
      </c>
      <c r="O162" s="43">
        <v>1</v>
      </c>
      <c r="P162" s="60">
        <f t="shared" si="17"/>
        <v>9.090909090909092</v>
      </c>
      <c r="Q162" s="28">
        <v>0</v>
      </c>
      <c r="R162" s="60">
        <f t="shared" si="18"/>
        <v>0</v>
      </c>
    </row>
    <row r="163" spans="2:18" ht="24">
      <c r="B163" s="47" t="s">
        <v>158</v>
      </c>
      <c r="C163" s="20" t="s">
        <v>302</v>
      </c>
      <c r="D163" s="21">
        <v>204.905</v>
      </c>
      <c r="E163" s="22">
        <v>35</v>
      </c>
      <c r="F163" s="22">
        <v>40</v>
      </c>
      <c r="G163" s="22">
        <v>3</v>
      </c>
      <c r="H163" s="46" t="e">
        <f>H158+H154+H149+H144+H140+H136+H129+#REF!+H124+H121+H114+#REF!+H110+H104+H101+H97+H91+H82+H76+H71+#REF!+H66+H62+H53+H47+H39+H34+H31+H26+H21+H18+H15+H11</f>
        <v>#REF!</v>
      </c>
      <c r="I163" s="46" t="e">
        <f>I158+I154+I149+I144+I140+I136+I129+#REF!+I124+I121+I114+#REF!+I110+I104+I101+I97+I91+I82+I76+I71+#REF!+I66+I62+I53+I47+I39+I34+I31+I26+I21+I18+I15+I11</f>
        <v>#REF!</v>
      </c>
      <c r="J163" s="46" t="e">
        <f>J158+J154+J149+J144+J140+J136+J129+#REF!+J124+J121+J114+#REF!+J110+J104+J101+J97+J91+J82+J76+J71+#REF!+J66+J62+J53+J47+J39+J34+J31+J26+J21+J18+J15+J11</f>
        <v>#REF!</v>
      </c>
      <c r="K163" s="46" t="e">
        <f>K158+K154+K149+K144+K140+K136+K129+#REF!+K124+K121+K114+#REF!+K110+K104+K101+K97+K91+K82+K76+K71+#REF!+K66+K62+K53+K47+K39+K34+K31+K26+K21+K18+K15+K11</f>
        <v>#REF!</v>
      </c>
      <c r="L163" s="26">
        <f t="shared" si="15"/>
        <v>8.571428571428571</v>
      </c>
      <c r="M163" s="49">
        <v>2</v>
      </c>
      <c r="N163" s="60">
        <f t="shared" si="16"/>
        <v>66.66666666666666</v>
      </c>
      <c r="O163" s="43">
        <v>4</v>
      </c>
      <c r="P163" s="60">
        <f t="shared" si="17"/>
        <v>10</v>
      </c>
      <c r="Q163" s="28">
        <v>4</v>
      </c>
      <c r="R163" s="60">
        <f t="shared" si="18"/>
        <v>10</v>
      </c>
    </row>
    <row r="164" spans="2:18" s="1" customFormat="1" ht="15">
      <c r="B164" s="56"/>
      <c r="C164" s="37" t="s">
        <v>36</v>
      </c>
      <c r="D164" s="38"/>
      <c r="E164" s="39">
        <f>E11+E15+E18+E21+E26+E31+E34+E39+E47+E53+E62+E66+E71+E76+E82+E91+E97+E101+E104+E110+E114+E121+E124+E129+E136+E141+E147+E151+E155+E160</f>
        <v>5532</v>
      </c>
      <c r="F164" s="39">
        <f>F11+F15+F18+F21+F26+F31+F34+F39+F47+F53+F62+F66+F71+F76+F82+F91+F97+F101+F104+F110+F114+F121+F124+F129+F136+F141+F147+F151+F155+F160</f>
        <v>5763</v>
      </c>
      <c r="G164" s="39">
        <f>G11+G15+G18+G21+G26+G31+G34+G39+G47+G53+G62+G66+G71+G76+G82+G91+G97+G101+G104+G110+G114+G121+G124+G129+G136+G141+G147+G151+G155+G160</f>
        <v>340</v>
      </c>
      <c r="H164" s="57"/>
      <c r="I164" s="57"/>
      <c r="J164" s="57"/>
      <c r="K164" s="57"/>
      <c r="L164" s="41">
        <f t="shared" si="15"/>
        <v>6.146059291395517</v>
      </c>
      <c r="M164" s="39">
        <f>M11+M15+M18+M21+M26+M31+M34+M39+M47+M53+M62+M66+M71+M76+M82+M91+M97+M101+M104+M110+M114+M121+M124+M129+M136+M141+M147+M151+M155+M160</f>
        <v>153</v>
      </c>
      <c r="N164" s="59">
        <f t="shared" si="16"/>
        <v>45</v>
      </c>
      <c r="O164" s="39">
        <f>O11+O15+O18+O21+O26+O31+O34+O39+O47+O53+O62+O66+O71+O76+O82+O91+O97+O101+O104+O110+O114+O121+O124+O129+O136+O141+O147+O151+O155+O160</f>
        <v>552</v>
      </c>
      <c r="P164" s="59">
        <f t="shared" si="17"/>
        <v>9.578344612181155</v>
      </c>
      <c r="Q164" s="39">
        <f>Q11+Q15+Q18+Q21+Q26+Q31+Q34+Q39+Q47+Q53+Q62+Q66+Q71+Q76+Q82+Q91+Q97+Q101+Q104+Q110+Q114+Q121+Q124+Q129+Q136+Q141+Q147+Q151+Q155+Q160</f>
        <v>390</v>
      </c>
      <c r="R164" s="59">
        <f t="shared" si="18"/>
        <v>6.76730869338886</v>
      </c>
    </row>
    <row r="165" spans="2:13" s="1" customFormat="1" ht="20.25" customHeight="1">
      <c r="B165" s="5"/>
      <c r="C165" s="7" t="s">
        <v>166</v>
      </c>
      <c r="D165" s="8"/>
      <c r="E165" s="6"/>
      <c r="F165" s="6"/>
      <c r="G165" s="9"/>
      <c r="H165" s="3"/>
      <c r="I165" s="3"/>
      <c r="J165" s="3"/>
      <c r="K165" s="3"/>
      <c r="L165" s="3"/>
      <c r="M165" s="3"/>
    </row>
    <row r="166" spans="2:13" s="1" customFormat="1" ht="93" customHeight="1">
      <c r="B166" s="5"/>
      <c r="C166" s="67"/>
      <c r="D166" s="67"/>
      <c r="E166" s="12"/>
      <c r="F166" s="12"/>
      <c r="G166" s="13"/>
      <c r="H166" s="3"/>
      <c r="I166" s="3"/>
      <c r="J166" s="3"/>
      <c r="K166" s="3"/>
      <c r="L166" s="3"/>
      <c r="M166" s="3"/>
    </row>
    <row r="167" spans="2:13" ht="15">
      <c r="B167" s="4"/>
      <c r="C167" s="10"/>
      <c r="D167" s="10"/>
      <c r="E167" s="10"/>
      <c r="F167" s="10"/>
      <c r="G167" s="10"/>
      <c r="H167" s="3"/>
      <c r="I167" s="3"/>
      <c r="J167" s="3"/>
      <c r="K167" s="3"/>
      <c r="L167" s="3"/>
      <c r="M167" s="3"/>
    </row>
  </sheetData>
  <sheetProtection/>
  <mergeCells count="15">
    <mergeCell ref="B5:Q5"/>
    <mergeCell ref="G7:N7"/>
    <mergeCell ref="O8:P8"/>
    <mergeCell ref="Q8:R8"/>
    <mergeCell ref="O7:R7"/>
    <mergeCell ref="E7:F8"/>
    <mergeCell ref="D7:D9"/>
    <mergeCell ref="C7:C9"/>
    <mergeCell ref="B7:B9"/>
    <mergeCell ref="C166:D166"/>
    <mergeCell ref="B2:R2"/>
    <mergeCell ref="B3:Q3"/>
    <mergeCell ref="G8:L8"/>
    <mergeCell ref="M8:N8"/>
    <mergeCell ref="B4:Q4"/>
  </mergeCells>
  <printOptions/>
  <pageMargins left="0.11811023622047245" right="0.31496062992125984" top="0.5511811023622047" bottom="0.2362204724409449" header="0.11811023622047245" footer="0.11811023622047245"/>
  <pageSetup fitToHeight="0" fitToWidth="1" horizontalDpi="180" verticalDpi="180" orientation="landscape" paperSize="9" scale="99" r:id="rId1"/>
  <headerFooter differentFirst="1">
    <oddHeader>&amp;C&amp;P</oddHeader>
  </headerFooter>
  <rowBreaks count="1" manualBreakCount="1">
    <brk id="16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2021-03-17T07:03:47Z</dcterms:modified>
  <cp:category/>
  <cp:version/>
  <cp:contentType/>
  <cp:contentStatus/>
</cp:coreProperties>
</file>