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'Лист1'!$A$2:$AC$161</definedName>
  </definedNames>
  <calcPr fullCalcOnLoad="1"/>
</workbook>
</file>

<file path=xl/sharedStrings.xml><?xml version="1.0" encoding="utf-8"?>
<sst xmlns="http://schemas.openxmlformats.org/spreadsheetml/2006/main" count="332" uniqueCount="314">
  <si>
    <t>№ п/п</t>
  </si>
  <si>
    <t>самцы во время гона</t>
  </si>
  <si>
    <t xml:space="preserve">Алексеевский муниципальный район </t>
  </si>
  <si>
    <t xml:space="preserve">Даниловский муниципальный район </t>
  </si>
  <si>
    <t xml:space="preserve">Дубовский муниципальный район </t>
  </si>
  <si>
    <t xml:space="preserve">Еланский муниципальный район </t>
  </si>
  <si>
    <t xml:space="preserve">Жирновский муниципальный район </t>
  </si>
  <si>
    <t>Иловлинский муниципальный район</t>
  </si>
  <si>
    <t>Госохотзаказник "Задонский"</t>
  </si>
  <si>
    <t>Калачевский муниципальный район</t>
  </si>
  <si>
    <t>Камышинский муниципальный район</t>
  </si>
  <si>
    <t>Киквидзенский муниципальный район</t>
  </si>
  <si>
    <t xml:space="preserve">Клетский муниципальный район </t>
  </si>
  <si>
    <t>Котовский муниципальный район</t>
  </si>
  <si>
    <t>Кумылженский муниципальный район</t>
  </si>
  <si>
    <t>Госохотзаказник "Кумылженский"</t>
  </si>
  <si>
    <t>Ленинский муниципальный район</t>
  </si>
  <si>
    <t>Госохотзаказник "Раздорский"</t>
  </si>
  <si>
    <t>Нехаевский муниципальный район</t>
  </si>
  <si>
    <t>Новоаннинский муниципальный район</t>
  </si>
  <si>
    <t>Новониколаевский муниципальный район</t>
  </si>
  <si>
    <t>Руднянский муниципальный район</t>
  </si>
  <si>
    <t>Серафимовичский муниципальный район</t>
  </si>
  <si>
    <t>Госохотзаказник "Чернополянский"</t>
  </si>
  <si>
    <t>Среднеахтубинский мунципальный район</t>
  </si>
  <si>
    <t>Госохотзаказник "Лещевский"</t>
  </si>
  <si>
    <t>Старополтавский муниципальный район</t>
  </si>
  <si>
    <t>Суровикинский муниципальный район</t>
  </si>
  <si>
    <t>Урюпинский муниципальный район</t>
  </si>
  <si>
    <t>Фроловский муниципальный район</t>
  </si>
  <si>
    <t>Чернышковский муниципальный район</t>
  </si>
  <si>
    <t>городской округ город Михайловка</t>
  </si>
  <si>
    <t>Госохотзаказник "Ольховский"</t>
  </si>
  <si>
    <t>Госохотзаказник "Куланинский"</t>
  </si>
  <si>
    <t>1.</t>
  </si>
  <si>
    <t>1.1.</t>
  </si>
  <si>
    <t>1.2.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</si>
  <si>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</si>
  <si>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</si>
  <si>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</si>
  <si>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</si>
  <si>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</si>
  <si>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</si>
  <si>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</si>
  <si>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</si>
  <si>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</si>
  <si>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4.1.</t>
  </si>
  <si>
    <t>4.2.</t>
  </si>
  <si>
    <t>5.</t>
  </si>
  <si>
    <t>5.1.</t>
  </si>
  <si>
    <t>5.3.</t>
  </si>
  <si>
    <t>6.</t>
  </si>
  <si>
    <t>6.1.</t>
  </si>
  <si>
    <t>6.2.</t>
  </si>
  <si>
    <t>6.3.</t>
  </si>
  <si>
    <t>6.4.</t>
  </si>
  <si>
    <t>6.5.</t>
  </si>
  <si>
    <t>7.</t>
  </si>
  <si>
    <t>7.1.</t>
  </si>
  <si>
    <t>7.2.</t>
  </si>
  <si>
    <t>7.3.</t>
  </si>
  <si>
    <t>7.4.</t>
  </si>
  <si>
    <t>8.</t>
  </si>
  <si>
    <t>8.1.</t>
  </si>
  <si>
    <t>8.2.</t>
  </si>
  <si>
    <t>8.3.</t>
  </si>
  <si>
    <t>8.4.</t>
  </si>
  <si>
    <t>8.5.</t>
  </si>
  <si>
    <t>8.6.</t>
  </si>
  <si>
    <t>8.7.</t>
  </si>
  <si>
    <t>9.</t>
  </si>
  <si>
    <t>9.1.</t>
  </si>
  <si>
    <t>9.2.</t>
  </si>
  <si>
    <t>10.</t>
  </si>
  <si>
    <t>10.1.</t>
  </si>
  <si>
    <t>10.2.</t>
  </si>
  <si>
    <t>11.</t>
  </si>
  <si>
    <t>11.1.</t>
  </si>
  <si>
    <t>12.</t>
  </si>
  <si>
    <t>12.1.</t>
  </si>
  <si>
    <t>12.2.</t>
  </si>
  <si>
    <t>12.3.</t>
  </si>
  <si>
    <t>13.</t>
  </si>
  <si>
    <t>13.1.</t>
  </si>
  <si>
    <t>13.2.</t>
  </si>
  <si>
    <t>13.3.</t>
  </si>
  <si>
    <t>13.4.</t>
  </si>
  <si>
    <t>14.</t>
  </si>
  <si>
    <t>14.1.</t>
  </si>
  <si>
    <t>14.2.</t>
  </si>
  <si>
    <t>14.3.</t>
  </si>
  <si>
    <t>14.4.</t>
  </si>
  <si>
    <t>15.</t>
  </si>
  <si>
    <t>15.1.</t>
  </si>
  <si>
    <t>15.2.</t>
  </si>
  <si>
    <t>17.</t>
  </si>
  <si>
    <t>17.1.</t>
  </si>
  <si>
    <t>17.2.</t>
  </si>
  <si>
    <t>18.</t>
  </si>
  <si>
    <t>18.1.</t>
  </si>
  <si>
    <t>18.2.</t>
  </si>
  <si>
    <t>19.1.</t>
  </si>
  <si>
    <t>19.2.</t>
  </si>
  <si>
    <t>20.</t>
  </si>
  <si>
    <t>20.1.</t>
  </si>
  <si>
    <t>20.2.</t>
  </si>
  <si>
    <t>21.</t>
  </si>
  <si>
    <t>25.</t>
  </si>
  <si>
    <t>25.1.</t>
  </si>
  <si>
    <t>25.2.</t>
  </si>
  <si>
    <t>26.</t>
  </si>
  <si>
    <t>26.1.</t>
  </si>
  <si>
    <t>26.2.</t>
  </si>
  <si>
    <t>27.</t>
  </si>
  <si>
    <t>27.1.</t>
  </si>
  <si>
    <t>27.2.</t>
  </si>
  <si>
    <t>16.</t>
  </si>
  <si>
    <t>16.1.</t>
  </si>
  <si>
    <t>16.2.</t>
  </si>
  <si>
    <t>22.1.</t>
  </si>
  <si>
    <t>22.2.</t>
  </si>
  <si>
    <t>22.3.</t>
  </si>
  <si>
    <t>Николаевский муниципальный район</t>
  </si>
  <si>
    <t>6.6.</t>
  </si>
  <si>
    <t>11.2.</t>
  </si>
  <si>
    <t>15.3.</t>
  </si>
  <si>
    <t>14.5.</t>
  </si>
  <si>
    <t>18.3.</t>
  </si>
  <si>
    <t>21.1.</t>
  </si>
  <si>
    <t>21.2.</t>
  </si>
  <si>
    <t>21.3.</t>
  </si>
  <si>
    <t>21.4.</t>
  </si>
  <si>
    <t>22.</t>
  </si>
  <si>
    <t>25.3.</t>
  </si>
  <si>
    <t>10.3.</t>
  </si>
  <si>
    <t>1.3.</t>
  </si>
  <si>
    <t>10.4.</t>
  </si>
  <si>
    <t>охотничье угодье "Алексеевское"</t>
  </si>
  <si>
    <t>охотничье угодье "Балыклейское"</t>
  </si>
  <si>
    <t>охотничье угодье "Дубовское"</t>
  </si>
  <si>
    <t>охотничье угодье "Усть-Погожинское"</t>
  </si>
  <si>
    <t>охотничье угодье "Терновское"</t>
  </si>
  <si>
    <t>охотничье угодье "Донское"</t>
  </si>
  <si>
    <t>охотничье угодье "Белогорское"</t>
  </si>
  <si>
    <t>охотничье угодье "Преображенское"</t>
  </si>
  <si>
    <t>охотничье угодье "Глазуновское"</t>
  </si>
  <si>
    <t>охотничье угодье "Булгаковское"</t>
  </si>
  <si>
    <t>охотничье угодье "Заречное"</t>
  </si>
  <si>
    <t>охотничье угодье "Отрадненское"</t>
  </si>
  <si>
    <t>охотничье угодье "Луковское"</t>
  </si>
  <si>
    <t>охотничье угодье "Деминское"</t>
  </si>
  <si>
    <t>охотничье угодье "Панфиловское"</t>
  </si>
  <si>
    <t>охотничье угодье "Липовское"</t>
  </si>
  <si>
    <t>охотничье угодье "Ольховское"</t>
  </si>
  <si>
    <t>охотничье угодье "Митякинское"</t>
  </si>
  <si>
    <t>охотничье угодье "Руднянское"</t>
  </si>
  <si>
    <t>охотничье угодье "Среднеахтубинское"</t>
  </si>
  <si>
    <t>охотничье угодье "Старополтавское"</t>
  </si>
  <si>
    <t>охотничье угодье "Ветютневское"</t>
  </si>
  <si>
    <t>охотничье угодье "Пильнянское"</t>
  </si>
  <si>
    <t>охотничье угодье "Костаревское"</t>
  </si>
  <si>
    <t>Госзаказник "Дрофиный"</t>
  </si>
  <si>
    <t>5.2.</t>
  </si>
  <si>
    <t>5.4.</t>
  </si>
  <si>
    <t>13.5.</t>
  </si>
  <si>
    <t>охотничье угодье  "Аржановское"</t>
  </si>
  <si>
    <t>охотничье угодье  "Островское"</t>
  </si>
  <si>
    <t>охотничье угодье  "Ивановское"</t>
  </si>
  <si>
    <t>охотничье угодье  "Еланское "</t>
  </si>
  <si>
    <t>охотничье угодье  "Терсинское"</t>
  </si>
  <si>
    <t>охотничье угодье  "Добринское"</t>
  </si>
  <si>
    <t>охотничье угодье  "Тетеревятское"</t>
  </si>
  <si>
    <t>охотничье угодье  "Иловлинское"</t>
  </si>
  <si>
    <t>охотничье угодье  "Трехостровское"</t>
  </si>
  <si>
    <t>охотничье угодье  "Голубинское"</t>
  </si>
  <si>
    <t>охотничье угодье  "Калачевское"</t>
  </si>
  <si>
    <t>охотничье угодье  "Александровское"</t>
  </si>
  <si>
    <t>охотничье угодье  "Щербатовское"</t>
  </si>
  <si>
    <t>охотничье угодье  "Гришинское"</t>
  </si>
  <si>
    <t>охотничье угодье  "Клетское"</t>
  </si>
  <si>
    <t>охотничье угодье  "Лапшинское"</t>
  </si>
  <si>
    <t>охотничье угодье  "Моисеевское"</t>
  </si>
  <si>
    <t>охотничье угодье  "Букановское"</t>
  </si>
  <si>
    <t>охотничье угодье  "Замуровское"</t>
  </si>
  <si>
    <t>охотничье угодье  "Заплавинское"</t>
  </si>
  <si>
    <t>охотничье угодье  "Ленинское"</t>
  </si>
  <si>
    <t>охотничье угодье "Луговое"</t>
  </si>
  <si>
    <t>охотничье угодье  "Безымянское"</t>
  </si>
  <si>
    <t>охотничье угодье  "Ерусланское"</t>
  </si>
  <si>
    <t>охотничье угодье  "Николаевское"</t>
  </si>
  <si>
    <t>охотничье угодье  "Новоаннинское"</t>
  </si>
  <si>
    <t>охотничье угодье  "Лопуховское"</t>
  </si>
  <si>
    <t>охотничье угодье  "Медведицкое"</t>
  </si>
  <si>
    <t>охотничье угодье  "Среднедонское"</t>
  </si>
  <si>
    <t>охотничье угодье  "Заволжское"</t>
  </si>
  <si>
    <t>охотничье угодье  "Верхнечирское"</t>
  </si>
  <si>
    <t>охотничье угодье  "Нижнечирское"</t>
  </si>
  <si>
    <t>охотничье угодье "Урюпинское"</t>
  </si>
  <si>
    <t>охотничье угодье  "Хоперское"</t>
  </si>
  <si>
    <t>охотничье угодье  "Шемякинское"</t>
  </si>
  <si>
    <t>охотничье угодье  "Нижнегнутовское"</t>
  </si>
  <si>
    <t>охотничье угодье  "Соцкое"</t>
  </si>
  <si>
    <t>22.4.</t>
  </si>
  <si>
    <t>24.</t>
  </si>
  <si>
    <t>24.1.</t>
  </si>
  <si>
    <t>24.2.</t>
  </si>
  <si>
    <t>24.3.</t>
  </si>
  <si>
    <t>27.3.</t>
  </si>
  <si>
    <t>охотничье угодье  "Красноармейское"</t>
  </si>
  <si>
    <t>8.8.</t>
  </si>
  <si>
    <t>26.3.</t>
  </si>
  <si>
    <t>11.3.</t>
  </si>
  <si>
    <t>2.4.</t>
  </si>
  <si>
    <t>Даниловское общедоступное охотничье угодье</t>
  </si>
  <si>
    <t>Жирновское общедоступное охотничье угодье</t>
  </si>
  <si>
    <t>охотничье угодье "Березовское"</t>
  </si>
  <si>
    <t>Иловлинское общедоступное охотничье угодье 1</t>
  </si>
  <si>
    <t>6.7.</t>
  </si>
  <si>
    <t>Иловлинское общедоступное охотничье угодье 2</t>
  </si>
  <si>
    <t>7.5.</t>
  </si>
  <si>
    <t>Калачевское общедоступное охотничье угодье</t>
  </si>
  <si>
    <t xml:space="preserve">Камышинское общедоступное охотничье угодье </t>
  </si>
  <si>
    <t>Киквидзенское общедоступное охотничье угодье</t>
  </si>
  <si>
    <t>9.3.</t>
  </si>
  <si>
    <t>Клетское общедоступное охотничье угодье</t>
  </si>
  <si>
    <t>Котовское общедоступное охотничье угодье</t>
  </si>
  <si>
    <t>Кумылженское общедоступное охотничье угодье</t>
  </si>
  <si>
    <t xml:space="preserve">Ленинское общедоступное охотничье угодье </t>
  </si>
  <si>
    <t>Михайловское общедоступное охотничье угодье</t>
  </si>
  <si>
    <t>Нехаевское общедоступное охотничье угодье планируемое</t>
  </si>
  <si>
    <t>Новоаннинское общедоступное охотничье угодье 1</t>
  </si>
  <si>
    <t>Новоанниское общедоступное охотничье угодье 2</t>
  </si>
  <si>
    <t>19.3.</t>
  </si>
  <si>
    <t>Новониколаевское общедоступное охотничье угодье</t>
  </si>
  <si>
    <t>20.3.</t>
  </si>
  <si>
    <t>Ольховское общедоступное охотничье угодье 1</t>
  </si>
  <si>
    <t>Ольховское общедоступное охотничье угодье 2</t>
  </si>
  <si>
    <t>Серафимовичское общедоступное охотничье угодье</t>
  </si>
  <si>
    <t>Среднеахтубинское общедоступное охотничье угодье</t>
  </si>
  <si>
    <t>Старополтавское общедоступное охотничье угодье 2</t>
  </si>
  <si>
    <t>Старополтавское общедоступное охотничье угодье 1</t>
  </si>
  <si>
    <t>Суровикинское общедоступное охотничье угодье</t>
  </si>
  <si>
    <t>Фроловское общедоступное охотничье угодье</t>
  </si>
  <si>
    <t>12.4.</t>
  </si>
  <si>
    <t>12.5.</t>
  </si>
  <si>
    <t>13.6.</t>
  </si>
  <si>
    <t>13.7.</t>
  </si>
  <si>
    <t>13.8.</t>
  </si>
  <si>
    <t>17.3.</t>
  </si>
  <si>
    <t>17.4.</t>
  </si>
  <si>
    <t>17.5.</t>
  </si>
  <si>
    <t>20.4.</t>
  </si>
  <si>
    <t>Алексеевское общедоступное охотничье угодье</t>
  </si>
  <si>
    <t>охотничье угодье "Михайловское"</t>
  </si>
  <si>
    <t>11.4.</t>
  </si>
  <si>
    <t>Руднянское общедоступное охотничье угодье</t>
  </si>
  <si>
    <t>Общедоступное охотничье угодье "Сосновское"</t>
  </si>
  <si>
    <t>Общедоступное охотничье угодье "Бузиновское"</t>
  </si>
  <si>
    <t>Общедоступное охотничье угодье "Перекопское"</t>
  </si>
  <si>
    <t>Общедоступное охотничье угодье  "Нехаевское"</t>
  </si>
  <si>
    <t>Общедоступное охотничье угодье "Большовское"</t>
  </si>
  <si>
    <t>Общедоступное охотничье угодье "Серафимовичское"</t>
  </si>
  <si>
    <t>Общедоступное охотничье угодье "Чернышковское"</t>
  </si>
  <si>
    <t>Общедоступное охотничье угодье "Кувшиновское"</t>
  </si>
  <si>
    <t>Общедоступное охотничье угодье "Крепинское"</t>
  </si>
  <si>
    <t>Общедоступное охотничье угодье "Кумылженское"</t>
  </si>
  <si>
    <t>Общедоступное охотничье угодье "Тракторозаводское"</t>
  </si>
  <si>
    <t>Общедоступное охотничье угодье "Новониколаевское"</t>
  </si>
  <si>
    <t>Общедоступное охотничье угодье "Верхнеерусланское"</t>
  </si>
  <si>
    <t>Охотничье угодье  "Краснодонское"</t>
  </si>
  <si>
    <t xml:space="preserve">Ольховский муниципальный район </t>
  </si>
  <si>
    <t xml:space="preserve">охотничье угодье "Солодчинское" </t>
  </si>
  <si>
    <t>Итого:</t>
  </si>
  <si>
    <t>Субъект Российской Федерации: Волгоградская область</t>
  </si>
  <si>
    <t>Вид охотничьих ресурсов: косуля</t>
  </si>
  <si>
    <t xml:space="preserve">объем добычи для КМНС </t>
  </si>
  <si>
    <t>в % от численности</t>
  </si>
  <si>
    <t>взрослые животные (старше 1 года)</t>
  </si>
  <si>
    <t>Предстоящий год</t>
  </si>
  <si>
    <t>Предыдущий год</t>
  </si>
  <si>
    <t>охотничье угодье "Жирновское"</t>
  </si>
  <si>
    <t>Всего</t>
  </si>
  <si>
    <t>Утвержденная квота добычи, особей</t>
  </si>
  <si>
    <t>до 1 года</t>
  </si>
  <si>
    <t>Фактическая добыча, особей</t>
  </si>
  <si>
    <t>в том числе:</t>
  </si>
  <si>
    <t>освоение квоты, %</t>
  </si>
  <si>
    <t>Макси-мально возможная квота (объем) добычи, особей</t>
  </si>
  <si>
    <t>Устанавливаемая квота добычи, особей</t>
  </si>
  <si>
    <t>в том числе для КМНС, особей</t>
  </si>
  <si>
    <r>
      <t xml:space="preserve">на период с 01 августа 2021 г. </t>
    </r>
    <r>
      <rPr>
        <sz val="14"/>
        <rFont val="Times New Roman"/>
        <family val="1"/>
      </rPr>
      <t>до</t>
    </r>
    <r>
      <rPr>
        <sz val="14"/>
        <color indexed="63"/>
        <rFont val="Times New Roman"/>
        <family val="1"/>
      </rPr>
      <t xml:space="preserve"> 01 августа 2022 г. </t>
    </r>
  </si>
  <si>
    <t>Наименование муниципальных образований (районы, округа),  охотничьих угодий, иных территории</t>
  </si>
  <si>
    <t>Плотность населения косули, рассчитанная для установления квоты добычи на период с 01 августа 2021 г. до 01 августа 2022 г. (особей на 1000 га площади категории среды обитания , на которую  определялась численность косули)</t>
  </si>
  <si>
    <t>самцы с неокостеневшими рогами (пантами)</t>
  </si>
  <si>
    <t>без разделения по половому признаку</t>
  </si>
  <si>
    <t>охотничье угодье "Фроловское"</t>
  </si>
  <si>
    <t>охотничье угодье  "Нижнегерасимовское"</t>
  </si>
  <si>
    <t>19.4.</t>
  </si>
  <si>
    <t>19.5.</t>
  </si>
  <si>
    <t>19.6.</t>
  </si>
  <si>
    <t>21.5.</t>
  </si>
  <si>
    <t>21.6.</t>
  </si>
  <si>
    <t>23.</t>
  </si>
  <si>
    <t>23.1.</t>
  </si>
  <si>
    <t>23.2.</t>
  </si>
  <si>
    <t>23.3.</t>
  </si>
  <si>
    <t>23.4.</t>
  </si>
  <si>
    <t>23.5.</t>
  </si>
  <si>
    <t>26.4.</t>
  </si>
  <si>
    <t>Площадь, категории среды обитания охотничьих ресурсов охотничьего угодья, иной территории на которую   определялась численность косули, тыс.га</t>
  </si>
  <si>
    <t>Численность косули, от которой устанавлива-лась квота (объем) добычи, особей</t>
  </si>
  <si>
    <t xml:space="preserve"> 2020 г. - 2021 г.</t>
  </si>
  <si>
    <t xml:space="preserve"> 2021 г. - 2022 г.</t>
  </si>
  <si>
    <t xml:space="preserve">Проект квот добычи охотничьих ресурсов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</si>
</sst>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4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63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1" tint="0.24998000264167786"/>
      <name val="Calibri"/>
      <family val="2"/>
    </font>
    <font>
      <sz val="8"/>
      <color theme="1"/>
      <name val="Arial"/>
      <family val="2"/>
    </font>
    <font>
      <sz val="14"/>
      <color theme="1"/>
      <name val="Times New Roman"/>
      <family val="1"/>
    </font>
    <font>
      <sz val="14"/>
      <color theme="1" tint="0.24998000264167786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21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0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0" fillId="0" borderId="0" xfId="0" applyAlignment="1">
      <alignment vertical="top"/>
    </xf>
    <xf numFmtId="0" fontId="51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17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3" fillId="0" borderId="0" xfId="0" applyFont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172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6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left" vertical="top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16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left" vertical="top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 shrinkToFit="1"/>
    </xf>
    <xf numFmtId="0" fontId="52" fillId="0" borderId="14" xfId="0" applyFont="1" applyBorder="1" applyAlignment="1">
      <alignment/>
    </xf>
    <xf numFmtId="0" fontId="52" fillId="0" borderId="11" xfId="0" applyFont="1" applyBorder="1" applyAlignment="1">
      <alignment/>
    </xf>
    <xf numFmtId="0" fontId="6" fillId="33" borderId="12" xfId="0" applyFont="1" applyFill="1" applyBorder="1" applyAlignment="1">
      <alignment horizontal="center" vertical="center" textRotation="90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52" fillId="33" borderId="12" xfId="0" applyFont="1" applyFill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0" borderId="0" xfId="0" applyBorder="1" applyAlignment="1">
      <alignment horizontal="left" wrapText="1"/>
    </xf>
    <xf numFmtId="0" fontId="4" fillId="33" borderId="0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9" xfId="0" applyFont="1" applyBorder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0" fillId="33" borderId="0" xfId="0" applyFont="1" applyFill="1" applyAlignment="1">
      <alignment horizontal="right"/>
    </xf>
    <xf numFmtId="0" fontId="32" fillId="33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53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67"/>
  <sheetViews>
    <sheetView tabSelected="1" view="pageBreakPreview" zoomScale="120" zoomScaleSheetLayoutView="120" zoomScalePageLayoutView="0" workbookViewId="0" topLeftCell="A1">
      <selection activeCell="U10" sqref="U10:U13"/>
    </sheetView>
  </sheetViews>
  <sheetFormatPr defaultColWidth="9.140625" defaultRowHeight="15"/>
  <cols>
    <col min="1" max="1" width="3.8515625" style="0" customWidth="1"/>
    <col min="2" max="2" width="16.28125" style="0" customWidth="1"/>
    <col min="3" max="3" width="7.00390625" style="0" customWidth="1"/>
    <col min="4" max="4" width="5.421875" style="0" customWidth="1"/>
    <col min="5" max="5" width="5.28125" style="0" customWidth="1"/>
    <col min="6" max="6" width="8.7109375" style="0" customWidth="1"/>
    <col min="7" max="7" width="4.8515625" style="0" customWidth="1"/>
    <col min="8" max="8" width="4.28125" style="0" customWidth="1"/>
    <col min="9" max="9" width="4.00390625" style="0" customWidth="1"/>
    <col min="10" max="11" width="4.28125" style="0" customWidth="1"/>
    <col min="12" max="12" width="4.7109375" style="0" customWidth="1"/>
    <col min="13" max="13" width="3.7109375" style="0" customWidth="1"/>
    <col min="14" max="14" width="9.140625" style="0" hidden="1" customWidth="1"/>
    <col min="15" max="16" width="4.140625" style="0" customWidth="1"/>
    <col min="17" max="17" width="4.7109375" style="0" customWidth="1"/>
    <col min="18" max="18" width="5.28125" style="0" customWidth="1"/>
    <col min="19" max="20" width="4.421875" style="0" customWidth="1"/>
    <col min="21" max="21" width="4.00390625" style="0" customWidth="1"/>
    <col min="22" max="23" width="4.28125" style="0" customWidth="1"/>
    <col min="24" max="24" width="4.7109375" style="0" customWidth="1"/>
    <col min="25" max="25" width="4.8515625" style="0" customWidth="1"/>
    <col min="26" max="26" width="3.28125" style="0" customWidth="1"/>
    <col min="27" max="27" width="5.7109375" style="0" customWidth="1"/>
    <col min="28" max="28" width="5.421875" style="0" customWidth="1"/>
    <col min="29" max="29" width="3.8515625" style="0" customWidth="1"/>
  </cols>
  <sheetData>
    <row r="2" spans="1:3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AD2" s="27"/>
      <c r="AE2" s="27"/>
    </row>
    <row r="3" spans="1:31" ht="18">
      <c r="A3" s="101" t="s">
        <v>313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27"/>
      <c r="AE3" s="27"/>
    </row>
    <row r="4" spans="1:31" ht="18">
      <c r="A4" s="103" t="s">
        <v>290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32"/>
      <c r="AD4" s="27"/>
      <c r="AE4" s="27"/>
    </row>
    <row r="5" spans="1:31" ht="18">
      <c r="A5" s="105" t="s">
        <v>273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32"/>
      <c r="AD5" s="27"/>
      <c r="AE5" s="27"/>
    </row>
    <row r="6" spans="1:31" ht="18">
      <c r="A6" s="105" t="s">
        <v>274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32"/>
      <c r="AD6" s="27"/>
      <c r="AE6" s="27"/>
    </row>
    <row r="7" spans="1:31" ht="14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D7" s="27"/>
      <c r="AE7" s="27"/>
    </row>
    <row r="8" spans="1:31" ht="17.25" customHeight="1">
      <c r="A8" s="68" t="s">
        <v>0</v>
      </c>
      <c r="B8" s="68" t="s">
        <v>291</v>
      </c>
      <c r="C8" s="82" t="s">
        <v>309</v>
      </c>
      <c r="D8" s="107" t="s">
        <v>310</v>
      </c>
      <c r="E8" s="108"/>
      <c r="F8" s="123" t="s">
        <v>292</v>
      </c>
      <c r="G8" s="113" t="s">
        <v>279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1"/>
      <c r="U8" s="79" t="s">
        <v>278</v>
      </c>
      <c r="V8" s="80"/>
      <c r="W8" s="80"/>
      <c r="X8" s="80"/>
      <c r="Y8" s="80"/>
      <c r="Z8" s="80"/>
      <c r="AA8" s="80"/>
      <c r="AB8" s="80"/>
      <c r="AC8" s="81"/>
      <c r="AD8" s="27"/>
      <c r="AE8" s="27"/>
    </row>
    <row r="9" spans="1:31" ht="75" customHeight="1">
      <c r="A9" s="69"/>
      <c r="B9" s="69"/>
      <c r="C9" s="69"/>
      <c r="D9" s="109"/>
      <c r="E9" s="110"/>
      <c r="F9" s="69"/>
      <c r="G9" s="116" t="s">
        <v>282</v>
      </c>
      <c r="H9" s="121"/>
      <c r="I9" s="121"/>
      <c r="J9" s="121"/>
      <c r="K9" s="121"/>
      <c r="L9" s="121"/>
      <c r="M9" s="122"/>
      <c r="N9" s="31"/>
      <c r="O9" s="116" t="s">
        <v>284</v>
      </c>
      <c r="P9" s="97"/>
      <c r="Q9" s="97"/>
      <c r="R9" s="97"/>
      <c r="S9" s="97"/>
      <c r="T9" s="117"/>
      <c r="U9" s="93" t="s">
        <v>287</v>
      </c>
      <c r="V9" s="95"/>
      <c r="W9" s="93" t="s">
        <v>288</v>
      </c>
      <c r="X9" s="94"/>
      <c r="Y9" s="94"/>
      <c r="Z9" s="94"/>
      <c r="AA9" s="94"/>
      <c r="AB9" s="94"/>
      <c r="AC9" s="95"/>
      <c r="AD9" s="28"/>
      <c r="AE9" s="28"/>
    </row>
    <row r="10" spans="1:31" ht="18" customHeight="1">
      <c r="A10" s="69"/>
      <c r="B10" s="69"/>
      <c r="C10" s="69"/>
      <c r="D10" s="109"/>
      <c r="E10" s="110"/>
      <c r="F10" s="69"/>
      <c r="G10" s="82" t="s">
        <v>281</v>
      </c>
      <c r="H10" s="82" t="s">
        <v>276</v>
      </c>
      <c r="I10" s="82" t="s">
        <v>275</v>
      </c>
      <c r="J10" s="85" t="s">
        <v>285</v>
      </c>
      <c r="K10" s="85"/>
      <c r="L10" s="85"/>
      <c r="M10" s="85"/>
      <c r="N10" s="31"/>
      <c r="O10" s="71" t="s">
        <v>281</v>
      </c>
      <c r="P10" s="86" t="s">
        <v>285</v>
      </c>
      <c r="Q10" s="87"/>
      <c r="R10" s="87"/>
      <c r="S10" s="88"/>
      <c r="T10" s="75" t="s">
        <v>286</v>
      </c>
      <c r="U10" s="75" t="s">
        <v>281</v>
      </c>
      <c r="V10" s="75" t="s">
        <v>276</v>
      </c>
      <c r="W10" s="75" t="s">
        <v>281</v>
      </c>
      <c r="X10" s="76" t="s">
        <v>276</v>
      </c>
      <c r="Y10" s="76" t="s">
        <v>289</v>
      </c>
      <c r="Z10" s="96" t="s">
        <v>285</v>
      </c>
      <c r="AA10" s="97"/>
      <c r="AB10" s="97"/>
      <c r="AC10" s="98"/>
      <c r="AD10" s="28"/>
      <c r="AE10" s="28"/>
    </row>
    <row r="11" spans="1:31" ht="30.75" customHeight="1">
      <c r="A11" s="69"/>
      <c r="B11" s="69"/>
      <c r="C11" s="69"/>
      <c r="D11" s="109"/>
      <c r="E11" s="110"/>
      <c r="F11" s="69"/>
      <c r="G11" s="114"/>
      <c r="H11" s="83"/>
      <c r="I11" s="83"/>
      <c r="J11" s="85" t="s">
        <v>277</v>
      </c>
      <c r="K11" s="85"/>
      <c r="L11" s="85"/>
      <c r="M11" s="82" t="s">
        <v>283</v>
      </c>
      <c r="N11" s="31"/>
      <c r="O11" s="72"/>
      <c r="P11" s="86" t="s">
        <v>277</v>
      </c>
      <c r="Q11" s="87"/>
      <c r="R11" s="88"/>
      <c r="S11" s="75" t="s">
        <v>283</v>
      </c>
      <c r="T11" s="72"/>
      <c r="U11" s="72"/>
      <c r="V11" s="99"/>
      <c r="W11" s="72"/>
      <c r="X11" s="77"/>
      <c r="Y11" s="77"/>
      <c r="Z11" s="96" t="s">
        <v>277</v>
      </c>
      <c r="AA11" s="97"/>
      <c r="AB11" s="98"/>
      <c r="AC11" s="76" t="s">
        <v>283</v>
      </c>
      <c r="AD11" s="28"/>
      <c r="AE11" s="28"/>
    </row>
    <row r="12" spans="1:31" ht="12" customHeight="1">
      <c r="A12" s="69"/>
      <c r="B12" s="69"/>
      <c r="C12" s="69"/>
      <c r="D12" s="111"/>
      <c r="E12" s="112"/>
      <c r="F12" s="69"/>
      <c r="G12" s="114"/>
      <c r="H12" s="83"/>
      <c r="I12" s="83"/>
      <c r="J12" s="82" t="s">
        <v>1</v>
      </c>
      <c r="K12" s="82" t="s">
        <v>293</v>
      </c>
      <c r="L12" s="82" t="s">
        <v>294</v>
      </c>
      <c r="M12" s="114"/>
      <c r="N12" s="31"/>
      <c r="O12" s="72"/>
      <c r="P12" s="71" t="s">
        <v>1</v>
      </c>
      <c r="Q12" s="71" t="s">
        <v>293</v>
      </c>
      <c r="R12" s="75" t="s">
        <v>294</v>
      </c>
      <c r="S12" s="72"/>
      <c r="T12" s="72"/>
      <c r="U12" s="72"/>
      <c r="V12" s="99"/>
      <c r="W12" s="72"/>
      <c r="X12" s="77"/>
      <c r="Y12" s="77"/>
      <c r="Z12" s="76" t="s">
        <v>1</v>
      </c>
      <c r="AA12" s="76" t="s">
        <v>293</v>
      </c>
      <c r="AB12" s="76" t="s">
        <v>294</v>
      </c>
      <c r="AC12" s="77"/>
      <c r="AD12" s="28"/>
      <c r="AE12" s="28"/>
    </row>
    <row r="13" spans="1:31" ht="114" customHeight="1">
      <c r="A13" s="70"/>
      <c r="B13" s="70"/>
      <c r="C13" s="70"/>
      <c r="D13" s="26" t="s">
        <v>311</v>
      </c>
      <c r="E13" s="26" t="s">
        <v>312</v>
      </c>
      <c r="F13" s="70"/>
      <c r="G13" s="115"/>
      <c r="H13" s="84"/>
      <c r="I13" s="84"/>
      <c r="J13" s="115"/>
      <c r="K13" s="84"/>
      <c r="L13" s="115"/>
      <c r="M13" s="115"/>
      <c r="N13" s="31"/>
      <c r="O13" s="73"/>
      <c r="P13" s="73"/>
      <c r="Q13" s="73"/>
      <c r="R13" s="73"/>
      <c r="S13" s="73"/>
      <c r="T13" s="73"/>
      <c r="U13" s="73"/>
      <c r="V13" s="100"/>
      <c r="W13" s="73"/>
      <c r="X13" s="78"/>
      <c r="Y13" s="78"/>
      <c r="Z13" s="78"/>
      <c r="AA13" s="78"/>
      <c r="AB13" s="78"/>
      <c r="AC13" s="78"/>
      <c r="AD13" s="28"/>
      <c r="AE13" s="28"/>
    </row>
    <row r="14" spans="1:31" ht="14.2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25"/>
      <c r="O14" s="20">
        <v>14</v>
      </c>
      <c r="P14" s="20">
        <v>15</v>
      </c>
      <c r="Q14" s="20">
        <v>16</v>
      </c>
      <c r="R14" s="40">
        <v>17</v>
      </c>
      <c r="S14" s="40">
        <v>18</v>
      </c>
      <c r="T14" s="40">
        <v>19</v>
      </c>
      <c r="U14" s="40">
        <v>20</v>
      </c>
      <c r="V14" s="40">
        <v>21</v>
      </c>
      <c r="W14" s="40">
        <v>22</v>
      </c>
      <c r="X14" s="30">
        <v>23</v>
      </c>
      <c r="Y14" s="30">
        <v>24</v>
      </c>
      <c r="Z14" s="30">
        <v>25</v>
      </c>
      <c r="AA14" s="30">
        <v>26</v>
      </c>
      <c r="AB14" s="30">
        <v>27</v>
      </c>
      <c r="AC14" s="30">
        <v>28</v>
      </c>
      <c r="AD14" s="28"/>
      <c r="AE14" s="28"/>
    </row>
    <row r="15" spans="1:31" ht="28.5" customHeight="1">
      <c r="A15" s="61" t="s">
        <v>34</v>
      </c>
      <c r="B15" s="61" t="s">
        <v>2</v>
      </c>
      <c r="C15" s="17"/>
      <c r="D15" s="17">
        <f>D16+D17+D18</f>
        <v>364</v>
      </c>
      <c r="E15" s="17">
        <f>E16+E17+E18</f>
        <v>389</v>
      </c>
      <c r="F15" s="17"/>
      <c r="G15" s="17">
        <f>J15+K15+L15+M15</f>
        <v>43</v>
      </c>
      <c r="H15" s="62">
        <f>G15/D15*100</f>
        <v>11.813186813186812</v>
      </c>
      <c r="I15" s="17">
        <v>0</v>
      </c>
      <c r="J15" s="17">
        <f>J16+J17+J18</f>
        <v>1</v>
      </c>
      <c r="K15" s="17">
        <v>0</v>
      </c>
      <c r="L15" s="17">
        <f>L16+L17+L18</f>
        <v>23</v>
      </c>
      <c r="M15" s="17">
        <f>M16+M17+M18</f>
        <v>19</v>
      </c>
      <c r="N15" s="63"/>
      <c r="O15" s="17">
        <f>P15+Q15+R15+S15</f>
        <v>41</v>
      </c>
      <c r="P15" s="17">
        <f>P16+P17+P18</f>
        <v>1</v>
      </c>
      <c r="Q15" s="17">
        <f>Q16+Q17+Q18</f>
        <v>0</v>
      </c>
      <c r="R15" s="17">
        <f>R16+R17+R18</f>
        <v>22</v>
      </c>
      <c r="S15" s="17">
        <f>S16+S17+S18</f>
        <v>18</v>
      </c>
      <c r="T15" s="62">
        <f>O15/G15*100</f>
        <v>95.34883720930233</v>
      </c>
      <c r="U15" s="17">
        <f>U16+U17+U18</f>
        <v>67</v>
      </c>
      <c r="V15" s="62">
        <f aca="true" t="shared" si="0" ref="V15:V22">U15/E15*100</f>
        <v>17.223650385604113</v>
      </c>
      <c r="W15" s="17">
        <f>W16+W17+W18</f>
        <v>57</v>
      </c>
      <c r="X15" s="62">
        <f>W15/E15*100</f>
        <v>14.652956298200515</v>
      </c>
      <c r="Y15" s="17">
        <v>0</v>
      </c>
      <c r="Z15" s="17"/>
      <c r="AA15" s="17"/>
      <c r="AB15" s="17"/>
      <c r="AC15" s="17"/>
      <c r="AD15" s="28"/>
      <c r="AE15" s="28"/>
    </row>
    <row r="16" spans="1:31" ht="24.75" customHeight="1">
      <c r="A16" s="18" t="s">
        <v>35</v>
      </c>
      <c r="B16" s="18" t="s">
        <v>137</v>
      </c>
      <c r="C16" s="19">
        <v>19.859</v>
      </c>
      <c r="D16" s="20">
        <v>190</v>
      </c>
      <c r="E16" s="20">
        <v>195</v>
      </c>
      <c r="F16" s="19">
        <f>E16/C16</f>
        <v>9.819225540057404</v>
      </c>
      <c r="G16" s="17">
        <f aca="true" t="shared" si="1" ref="G16:G79">J16+K16+L16+M16</f>
        <v>15</v>
      </c>
      <c r="H16" s="21">
        <f aca="true" t="shared" si="2" ref="H16:H22">G16/D16*100</f>
        <v>7.894736842105263</v>
      </c>
      <c r="I16" s="16">
        <v>0</v>
      </c>
      <c r="J16" s="16">
        <v>1</v>
      </c>
      <c r="K16" s="16">
        <v>0</v>
      </c>
      <c r="L16" s="16">
        <v>7</v>
      </c>
      <c r="M16" s="16">
        <v>7</v>
      </c>
      <c r="N16" s="25"/>
      <c r="O16" s="17">
        <f>P16+Q16+R16+S16</f>
        <v>13</v>
      </c>
      <c r="P16" s="16">
        <v>1</v>
      </c>
      <c r="Q16" s="16">
        <v>0</v>
      </c>
      <c r="R16" s="41">
        <v>6</v>
      </c>
      <c r="S16" s="41">
        <v>6</v>
      </c>
      <c r="T16" s="44">
        <f>O16/G16*100</f>
        <v>86.66666666666667</v>
      </c>
      <c r="U16" s="17">
        <v>23</v>
      </c>
      <c r="V16" s="44">
        <f t="shared" si="0"/>
        <v>11.794871794871794</v>
      </c>
      <c r="W16" s="17">
        <v>22</v>
      </c>
      <c r="X16" s="44">
        <f>W16/E16*100</f>
        <v>11.282051282051283</v>
      </c>
      <c r="Y16" s="41">
        <v>0</v>
      </c>
      <c r="Z16" s="41"/>
      <c r="AA16" s="41"/>
      <c r="AB16" s="41"/>
      <c r="AC16" s="41"/>
      <c r="AD16" s="28"/>
      <c r="AE16" s="28"/>
    </row>
    <row r="17" spans="1:31" ht="24.75" customHeight="1">
      <c r="A17" s="18" t="s">
        <v>36</v>
      </c>
      <c r="B17" s="18" t="s">
        <v>165</v>
      </c>
      <c r="C17" s="43">
        <v>11.171</v>
      </c>
      <c r="D17" s="16">
        <v>156</v>
      </c>
      <c r="E17" s="16">
        <v>176</v>
      </c>
      <c r="F17" s="19">
        <f aca="true" t="shared" si="3" ref="F17:F78">E17/C17</f>
        <v>15.755080118163102</v>
      </c>
      <c r="G17" s="17">
        <f t="shared" si="1"/>
        <v>28</v>
      </c>
      <c r="H17" s="21">
        <f t="shared" si="2"/>
        <v>17.94871794871795</v>
      </c>
      <c r="I17" s="16">
        <v>0</v>
      </c>
      <c r="J17" s="16">
        <v>0</v>
      </c>
      <c r="K17" s="16">
        <v>0</v>
      </c>
      <c r="L17" s="16">
        <v>16</v>
      </c>
      <c r="M17" s="16">
        <v>12</v>
      </c>
      <c r="N17" s="25"/>
      <c r="O17" s="17">
        <f aca="true" t="shared" si="4" ref="O17:O80">P17+Q17+R17+S17</f>
        <v>28</v>
      </c>
      <c r="P17" s="16">
        <v>0</v>
      </c>
      <c r="Q17" s="16">
        <v>0</v>
      </c>
      <c r="R17" s="41">
        <v>16</v>
      </c>
      <c r="S17" s="41">
        <v>12</v>
      </c>
      <c r="T17" s="44">
        <f aca="true" t="shared" si="5" ref="T17:T80">O17/G17*100</f>
        <v>100</v>
      </c>
      <c r="U17" s="17">
        <v>44</v>
      </c>
      <c r="V17" s="44">
        <f t="shared" si="0"/>
        <v>25</v>
      </c>
      <c r="W17" s="17">
        <v>35</v>
      </c>
      <c r="X17" s="44">
        <f aca="true" t="shared" si="6" ref="X17:X80">W17/E17*100</f>
        <v>19.886363636363637</v>
      </c>
      <c r="Y17" s="41">
        <v>0</v>
      </c>
      <c r="Z17" s="41"/>
      <c r="AA17" s="41"/>
      <c r="AB17" s="41"/>
      <c r="AC17" s="41"/>
      <c r="AD17" s="28"/>
      <c r="AE17" s="28"/>
    </row>
    <row r="18" spans="1:31" ht="32.25" customHeight="1">
      <c r="A18" s="18" t="s">
        <v>135</v>
      </c>
      <c r="B18" s="42" t="s">
        <v>252</v>
      </c>
      <c r="C18" s="19">
        <v>10.1</v>
      </c>
      <c r="D18" s="16">
        <v>18</v>
      </c>
      <c r="E18" s="16">
        <v>18</v>
      </c>
      <c r="F18" s="19">
        <f t="shared" si="3"/>
        <v>1.7821782178217822</v>
      </c>
      <c r="G18" s="17">
        <f t="shared" si="1"/>
        <v>0</v>
      </c>
      <c r="H18" s="21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25"/>
      <c r="O18" s="17">
        <f t="shared" si="4"/>
        <v>0</v>
      </c>
      <c r="P18" s="16">
        <v>0</v>
      </c>
      <c r="Q18" s="16">
        <v>0</v>
      </c>
      <c r="R18" s="41">
        <v>0</v>
      </c>
      <c r="S18" s="41">
        <v>0</v>
      </c>
      <c r="T18" s="44">
        <v>0</v>
      </c>
      <c r="U18" s="17">
        <v>0</v>
      </c>
      <c r="V18" s="44">
        <f t="shared" si="0"/>
        <v>0</v>
      </c>
      <c r="W18" s="17">
        <f>Y18+Z18+AA18+AB18+AC18</f>
        <v>0</v>
      </c>
      <c r="X18" s="44">
        <f t="shared" si="6"/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28"/>
      <c r="AE18" s="28"/>
    </row>
    <row r="19" spans="1:31" ht="22.5" customHeight="1">
      <c r="A19" s="61" t="s">
        <v>37</v>
      </c>
      <c r="B19" s="61" t="s">
        <v>3</v>
      </c>
      <c r="C19" s="64"/>
      <c r="D19" s="17">
        <f>D20+D21+D22+D23</f>
        <v>443</v>
      </c>
      <c r="E19" s="17">
        <f>E20+E21+E22+E23</f>
        <v>710</v>
      </c>
      <c r="F19" s="64"/>
      <c r="G19" s="17">
        <f t="shared" si="1"/>
        <v>74</v>
      </c>
      <c r="H19" s="62">
        <f t="shared" si="2"/>
        <v>16.70428893905192</v>
      </c>
      <c r="I19" s="17">
        <v>0</v>
      </c>
      <c r="J19" s="17">
        <f>J20+J21+J22</f>
        <v>4</v>
      </c>
      <c r="K19" s="17">
        <v>0</v>
      </c>
      <c r="L19" s="17">
        <f>L20+L21+L22</f>
        <v>36</v>
      </c>
      <c r="M19" s="17">
        <f>M20+M21+M22</f>
        <v>34</v>
      </c>
      <c r="N19" s="25"/>
      <c r="O19" s="17">
        <f t="shared" si="4"/>
        <v>74</v>
      </c>
      <c r="P19" s="17">
        <f>P20+P21+P22</f>
        <v>4</v>
      </c>
      <c r="Q19" s="17">
        <f>Q20+Q21+Q22</f>
        <v>0</v>
      </c>
      <c r="R19" s="17">
        <f>R20+R21+R22</f>
        <v>36</v>
      </c>
      <c r="S19" s="17">
        <f>S20+S21+S22</f>
        <v>34</v>
      </c>
      <c r="T19" s="62">
        <f t="shared" si="5"/>
        <v>100</v>
      </c>
      <c r="U19" s="17">
        <f>U20+U21+U22+U23</f>
        <v>185</v>
      </c>
      <c r="V19" s="62">
        <f t="shared" si="0"/>
        <v>26.056338028169012</v>
      </c>
      <c r="W19" s="17">
        <f>W20+W21+W22+W23</f>
        <v>180</v>
      </c>
      <c r="X19" s="62">
        <f t="shared" si="6"/>
        <v>25.352112676056336</v>
      </c>
      <c r="Y19" s="17">
        <f>Y20+Y21+Y22</f>
        <v>0</v>
      </c>
      <c r="Z19" s="17">
        <f>Z20+Z21+Z22</f>
        <v>0</v>
      </c>
      <c r="AA19" s="17">
        <f>AA20+AA21+AA22</f>
        <v>0</v>
      </c>
      <c r="AB19" s="17">
        <f>AB20+AB21+AB22</f>
        <v>0</v>
      </c>
      <c r="AC19" s="17">
        <f>AC20+AC21+AC22</f>
        <v>0</v>
      </c>
      <c r="AD19" s="28"/>
      <c r="AE19" s="28"/>
    </row>
    <row r="20" spans="1:31" ht="21" customHeight="1">
      <c r="A20" s="42" t="s">
        <v>38</v>
      </c>
      <c r="B20" s="42" t="s">
        <v>215</v>
      </c>
      <c r="C20" s="43">
        <v>12.4803</v>
      </c>
      <c r="D20" s="20">
        <v>200</v>
      </c>
      <c r="E20" s="20">
        <v>450</v>
      </c>
      <c r="F20" s="43">
        <f t="shared" si="3"/>
        <v>36.05682555707796</v>
      </c>
      <c r="G20" s="17">
        <f t="shared" si="1"/>
        <v>36</v>
      </c>
      <c r="H20" s="51">
        <f t="shared" si="2"/>
        <v>18</v>
      </c>
      <c r="I20" s="20">
        <v>0</v>
      </c>
      <c r="J20" s="20">
        <v>4</v>
      </c>
      <c r="K20" s="20">
        <v>0</v>
      </c>
      <c r="L20" s="20">
        <v>16</v>
      </c>
      <c r="M20" s="20">
        <v>16</v>
      </c>
      <c r="N20" s="52"/>
      <c r="O20" s="17">
        <f t="shared" si="4"/>
        <v>36</v>
      </c>
      <c r="P20" s="20">
        <v>4</v>
      </c>
      <c r="Q20" s="20">
        <v>0</v>
      </c>
      <c r="R20" s="20">
        <v>16</v>
      </c>
      <c r="S20" s="20">
        <v>16</v>
      </c>
      <c r="T20" s="51">
        <f t="shared" si="5"/>
        <v>100</v>
      </c>
      <c r="U20" s="17">
        <v>135</v>
      </c>
      <c r="V20" s="51">
        <f t="shared" si="0"/>
        <v>30</v>
      </c>
      <c r="W20" s="17">
        <v>135</v>
      </c>
      <c r="X20" s="51">
        <f t="shared" si="6"/>
        <v>30</v>
      </c>
      <c r="Y20" s="20">
        <v>0</v>
      </c>
      <c r="Z20" s="20"/>
      <c r="AA20" s="20"/>
      <c r="AB20" s="20"/>
      <c r="AC20" s="20"/>
      <c r="AD20" s="28"/>
      <c r="AE20" s="28"/>
    </row>
    <row r="21" spans="1:31" ht="30" customHeight="1">
      <c r="A21" s="18" t="s">
        <v>39</v>
      </c>
      <c r="B21" s="42" t="s">
        <v>263</v>
      </c>
      <c r="C21" s="19">
        <v>99.48</v>
      </c>
      <c r="D21" s="16">
        <v>13</v>
      </c>
      <c r="E21" s="16">
        <v>10</v>
      </c>
      <c r="F21" s="19">
        <f t="shared" si="3"/>
        <v>0.10052271813429835</v>
      </c>
      <c r="G21" s="17">
        <f t="shared" si="1"/>
        <v>0</v>
      </c>
      <c r="H21" s="21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25"/>
      <c r="O21" s="17">
        <f t="shared" si="4"/>
        <v>0</v>
      </c>
      <c r="P21" s="16">
        <v>0</v>
      </c>
      <c r="Q21" s="16">
        <v>0</v>
      </c>
      <c r="R21" s="41">
        <v>0</v>
      </c>
      <c r="S21" s="41">
        <v>0</v>
      </c>
      <c r="T21" s="44">
        <v>0</v>
      </c>
      <c r="U21" s="17">
        <v>0</v>
      </c>
      <c r="V21" s="44">
        <f t="shared" si="0"/>
        <v>0</v>
      </c>
      <c r="W21" s="17">
        <f>Y21+Z21+AA21+AB21+AC21</f>
        <v>0</v>
      </c>
      <c r="X21" s="44">
        <f t="shared" si="6"/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28"/>
      <c r="AE21" s="28"/>
    </row>
    <row r="22" spans="1:31" ht="21.75" customHeight="1">
      <c r="A22" s="42" t="s">
        <v>40</v>
      </c>
      <c r="B22" s="42" t="s">
        <v>166</v>
      </c>
      <c r="C22" s="43">
        <v>18.03666</v>
      </c>
      <c r="D22" s="20">
        <v>230</v>
      </c>
      <c r="E22" s="20">
        <v>250</v>
      </c>
      <c r="F22" s="19">
        <f t="shared" si="3"/>
        <v>13.860659346020826</v>
      </c>
      <c r="G22" s="17">
        <f t="shared" si="1"/>
        <v>38</v>
      </c>
      <c r="H22" s="21">
        <f t="shared" si="2"/>
        <v>16.52173913043478</v>
      </c>
      <c r="I22" s="16">
        <v>0</v>
      </c>
      <c r="J22" s="20">
        <v>0</v>
      </c>
      <c r="K22" s="16">
        <v>0</v>
      </c>
      <c r="L22" s="20">
        <v>20</v>
      </c>
      <c r="M22" s="20">
        <v>18</v>
      </c>
      <c r="N22" s="25"/>
      <c r="O22" s="17">
        <f t="shared" si="4"/>
        <v>38</v>
      </c>
      <c r="P22" s="16">
        <v>0</v>
      </c>
      <c r="Q22" s="16">
        <v>0</v>
      </c>
      <c r="R22" s="41">
        <v>20</v>
      </c>
      <c r="S22" s="41">
        <v>18</v>
      </c>
      <c r="T22" s="44">
        <f t="shared" si="5"/>
        <v>100</v>
      </c>
      <c r="U22" s="17">
        <v>50</v>
      </c>
      <c r="V22" s="44">
        <f t="shared" si="0"/>
        <v>20</v>
      </c>
      <c r="W22" s="17">
        <v>45</v>
      </c>
      <c r="X22" s="44">
        <f t="shared" si="6"/>
        <v>18</v>
      </c>
      <c r="Y22" s="41">
        <v>0</v>
      </c>
      <c r="Z22" s="41"/>
      <c r="AA22" s="41"/>
      <c r="AB22" s="41"/>
      <c r="AC22" s="41"/>
      <c r="AD22" s="28"/>
      <c r="AE22" s="28"/>
    </row>
    <row r="23" spans="1:31" ht="33.75" customHeight="1">
      <c r="A23" s="18" t="s">
        <v>212</v>
      </c>
      <c r="B23" s="42" t="s">
        <v>213</v>
      </c>
      <c r="C23" s="19">
        <v>37.04</v>
      </c>
      <c r="D23" s="16">
        <v>0</v>
      </c>
      <c r="E23" s="16">
        <v>0</v>
      </c>
      <c r="F23" s="19">
        <f t="shared" si="3"/>
        <v>0</v>
      </c>
      <c r="G23" s="17">
        <f t="shared" si="1"/>
        <v>0</v>
      </c>
      <c r="H23" s="21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25"/>
      <c r="O23" s="17">
        <f t="shared" si="4"/>
        <v>0</v>
      </c>
      <c r="P23" s="16">
        <v>0</v>
      </c>
      <c r="Q23" s="16">
        <v>0</v>
      </c>
      <c r="R23" s="41">
        <v>0</v>
      </c>
      <c r="S23" s="41">
        <v>0</v>
      </c>
      <c r="T23" s="44">
        <v>0</v>
      </c>
      <c r="U23" s="17">
        <v>0</v>
      </c>
      <c r="V23" s="44">
        <v>0</v>
      </c>
      <c r="W23" s="17">
        <f>Y23+Z23+AA23+AB23+AC23</f>
        <v>0</v>
      </c>
      <c r="X23" s="44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28"/>
      <c r="AE23" s="28"/>
    </row>
    <row r="24" spans="1:31" s="8" customFormat="1" ht="26.25" customHeight="1">
      <c r="A24" s="61" t="s">
        <v>41</v>
      </c>
      <c r="B24" s="61" t="s">
        <v>4</v>
      </c>
      <c r="C24" s="64"/>
      <c r="D24" s="17">
        <f>D25+D26+D27+D28</f>
        <v>204</v>
      </c>
      <c r="E24" s="17">
        <f>E25+E26+E27+E28</f>
        <v>239</v>
      </c>
      <c r="F24" s="64"/>
      <c r="G24" s="17">
        <f t="shared" si="1"/>
        <v>29</v>
      </c>
      <c r="H24" s="62">
        <f aca="true" t="shared" si="7" ref="H24:H34">G24/D24*100</f>
        <v>14.215686274509803</v>
      </c>
      <c r="I24" s="17">
        <v>0</v>
      </c>
      <c r="J24" s="17">
        <f>J25+J26+J27+J28</f>
        <v>0</v>
      </c>
      <c r="K24" s="17">
        <v>0</v>
      </c>
      <c r="L24" s="17">
        <f>L25+L26+L27+L28</f>
        <v>17</v>
      </c>
      <c r="M24" s="17">
        <f>M25+M26+M27+M28</f>
        <v>12</v>
      </c>
      <c r="N24" s="25"/>
      <c r="O24" s="17">
        <f t="shared" si="4"/>
        <v>11</v>
      </c>
      <c r="P24" s="17">
        <f>P25+P26+P27+P28</f>
        <v>0</v>
      </c>
      <c r="Q24" s="17">
        <f>Q25+Q26+Q27+Q28</f>
        <v>0</v>
      </c>
      <c r="R24" s="17">
        <f>R25+R26+R27+R28</f>
        <v>7</v>
      </c>
      <c r="S24" s="17">
        <f>S25+S26+S27+S28</f>
        <v>4</v>
      </c>
      <c r="T24" s="62">
        <f t="shared" si="5"/>
        <v>37.93103448275862</v>
      </c>
      <c r="U24" s="17">
        <f>U25+U26+U27+U28</f>
        <v>46</v>
      </c>
      <c r="V24" s="62">
        <f>U24/E24*100</f>
        <v>19.246861924686193</v>
      </c>
      <c r="W24" s="17">
        <f>W25+W26+W27+W28</f>
        <v>34</v>
      </c>
      <c r="X24" s="62">
        <f t="shared" si="6"/>
        <v>14.225941422594143</v>
      </c>
      <c r="Y24" s="17">
        <f>Y25+Y26+Y27+Y28</f>
        <v>0</v>
      </c>
      <c r="Z24" s="17">
        <f>Z25+Z26+Z27+Z28</f>
        <v>0</v>
      </c>
      <c r="AA24" s="17">
        <f>AA25+AA26+AA27+AA28</f>
        <v>0</v>
      </c>
      <c r="AB24" s="17">
        <f>AB25+AB26+AB27+AB28</f>
        <v>0</v>
      </c>
      <c r="AC24" s="17">
        <f>AC25+AC26+AC27+AC28</f>
        <v>0</v>
      </c>
      <c r="AD24" s="29"/>
      <c r="AE24" s="29"/>
    </row>
    <row r="25" spans="1:31" ht="22.5" customHeight="1">
      <c r="A25" s="18" t="s">
        <v>42</v>
      </c>
      <c r="B25" s="18" t="s">
        <v>138</v>
      </c>
      <c r="C25" s="19">
        <v>4.957</v>
      </c>
      <c r="D25" s="16">
        <v>60</v>
      </c>
      <c r="E25" s="16">
        <v>67</v>
      </c>
      <c r="F25" s="19">
        <f t="shared" si="3"/>
        <v>13.516239661085335</v>
      </c>
      <c r="G25" s="17">
        <f t="shared" si="1"/>
        <v>9</v>
      </c>
      <c r="H25" s="21">
        <f t="shared" si="7"/>
        <v>15</v>
      </c>
      <c r="I25" s="16">
        <v>0</v>
      </c>
      <c r="J25" s="16">
        <v>0</v>
      </c>
      <c r="K25" s="16">
        <v>0</v>
      </c>
      <c r="L25" s="16">
        <v>5</v>
      </c>
      <c r="M25" s="16">
        <v>4</v>
      </c>
      <c r="N25" s="25"/>
      <c r="O25" s="17">
        <f t="shared" si="4"/>
        <v>8</v>
      </c>
      <c r="P25" s="16">
        <v>0</v>
      </c>
      <c r="Q25" s="16">
        <v>0</v>
      </c>
      <c r="R25" s="41">
        <v>4</v>
      </c>
      <c r="S25" s="41">
        <v>4</v>
      </c>
      <c r="T25" s="44">
        <f t="shared" si="5"/>
        <v>88.88888888888889</v>
      </c>
      <c r="U25" s="17">
        <v>13</v>
      </c>
      <c r="V25" s="44">
        <f>U25/E25*100</f>
        <v>19.402985074626866</v>
      </c>
      <c r="W25" s="17">
        <v>13</v>
      </c>
      <c r="X25" s="44">
        <f t="shared" si="6"/>
        <v>19.402985074626866</v>
      </c>
      <c r="Y25" s="41">
        <v>0</v>
      </c>
      <c r="Z25" s="41"/>
      <c r="AA25" s="41"/>
      <c r="AB25" s="41"/>
      <c r="AC25" s="41"/>
      <c r="AD25" s="28"/>
      <c r="AE25" s="28"/>
    </row>
    <row r="26" spans="1:31" ht="20.25">
      <c r="A26" s="42" t="s">
        <v>43</v>
      </c>
      <c r="B26" s="42" t="s">
        <v>139</v>
      </c>
      <c r="C26" s="43">
        <v>2.679</v>
      </c>
      <c r="D26" s="20">
        <v>50</v>
      </c>
      <c r="E26" s="20">
        <v>70</v>
      </c>
      <c r="F26" s="43">
        <f t="shared" si="3"/>
        <v>26.12915266890631</v>
      </c>
      <c r="G26" s="17">
        <f t="shared" si="1"/>
        <v>9</v>
      </c>
      <c r="H26" s="51">
        <f t="shared" si="7"/>
        <v>18</v>
      </c>
      <c r="I26" s="20">
        <v>0</v>
      </c>
      <c r="J26" s="20">
        <v>0</v>
      </c>
      <c r="K26" s="20">
        <v>0</v>
      </c>
      <c r="L26" s="20">
        <v>5</v>
      </c>
      <c r="M26" s="20">
        <v>4</v>
      </c>
      <c r="N26" s="52"/>
      <c r="O26" s="17">
        <f t="shared" si="4"/>
        <v>0</v>
      </c>
      <c r="P26" s="20">
        <v>0</v>
      </c>
      <c r="Q26" s="20">
        <v>0</v>
      </c>
      <c r="R26" s="20">
        <v>0</v>
      </c>
      <c r="S26" s="20">
        <v>0</v>
      </c>
      <c r="T26" s="51">
        <f t="shared" si="5"/>
        <v>0</v>
      </c>
      <c r="U26" s="17">
        <v>21</v>
      </c>
      <c r="V26" s="51">
        <f>U26/E26*100</f>
        <v>30</v>
      </c>
      <c r="W26" s="17">
        <v>12</v>
      </c>
      <c r="X26" s="51">
        <f t="shared" si="6"/>
        <v>17.142857142857142</v>
      </c>
      <c r="Y26" s="20">
        <v>0</v>
      </c>
      <c r="Z26" s="20"/>
      <c r="AA26" s="20"/>
      <c r="AB26" s="20"/>
      <c r="AC26" s="20"/>
      <c r="AD26" s="28"/>
      <c r="AE26" s="28"/>
    </row>
    <row r="27" spans="1:31" ht="21.75" customHeight="1">
      <c r="A27" s="18" t="s">
        <v>44</v>
      </c>
      <c r="B27" s="18" t="s">
        <v>167</v>
      </c>
      <c r="C27" s="19">
        <v>10.442</v>
      </c>
      <c r="D27" s="16">
        <v>49</v>
      </c>
      <c r="E27" s="16">
        <v>62</v>
      </c>
      <c r="F27" s="19">
        <f t="shared" si="3"/>
        <v>5.937559854434016</v>
      </c>
      <c r="G27" s="17">
        <f t="shared" si="1"/>
        <v>3</v>
      </c>
      <c r="H27" s="21">
        <f t="shared" si="7"/>
        <v>6.122448979591836</v>
      </c>
      <c r="I27" s="16">
        <v>0</v>
      </c>
      <c r="J27" s="16">
        <v>0</v>
      </c>
      <c r="K27" s="16">
        <v>0</v>
      </c>
      <c r="L27" s="16">
        <v>3</v>
      </c>
      <c r="M27" s="16">
        <v>0</v>
      </c>
      <c r="N27" s="25"/>
      <c r="O27" s="17">
        <f t="shared" si="4"/>
        <v>3</v>
      </c>
      <c r="P27" s="16"/>
      <c r="Q27" s="16">
        <v>0</v>
      </c>
      <c r="R27" s="16">
        <v>3</v>
      </c>
      <c r="S27" s="16">
        <v>0</v>
      </c>
      <c r="T27" s="21">
        <f t="shared" si="5"/>
        <v>100</v>
      </c>
      <c r="U27" s="17">
        <v>4</v>
      </c>
      <c r="V27" s="21">
        <f>U27/E27*100</f>
        <v>6.451612903225806</v>
      </c>
      <c r="W27" s="17">
        <v>4</v>
      </c>
      <c r="X27" s="21">
        <f t="shared" si="6"/>
        <v>6.451612903225806</v>
      </c>
      <c r="Y27" s="16">
        <v>0</v>
      </c>
      <c r="Z27" s="16"/>
      <c r="AA27" s="16"/>
      <c r="AB27" s="16"/>
      <c r="AC27" s="41"/>
      <c r="AD27" s="28"/>
      <c r="AE27" s="28"/>
    </row>
    <row r="28" spans="1:31" ht="21" customHeight="1">
      <c r="A28" s="18" t="s">
        <v>45</v>
      </c>
      <c r="B28" s="18" t="s">
        <v>140</v>
      </c>
      <c r="C28" s="19">
        <v>2.665</v>
      </c>
      <c r="D28" s="16">
        <v>45</v>
      </c>
      <c r="E28" s="16">
        <v>40</v>
      </c>
      <c r="F28" s="19">
        <f t="shared" si="3"/>
        <v>15.0093808630394</v>
      </c>
      <c r="G28" s="17">
        <f t="shared" si="1"/>
        <v>8</v>
      </c>
      <c r="H28" s="21">
        <f t="shared" si="7"/>
        <v>17.77777777777778</v>
      </c>
      <c r="I28" s="16">
        <v>0</v>
      </c>
      <c r="J28" s="16">
        <v>0</v>
      </c>
      <c r="K28" s="16">
        <v>0</v>
      </c>
      <c r="L28" s="16">
        <v>4</v>
      </c>
      <c r="M28" s="16">
        <v>4</v>
      </c>
      <c r="N28" s="25"/>
      <c r="O28" s="17">
        <f t="shared" si="4"/>
        <v>0</v>
      </c>
      <c r="P28" s="16">
        <v>0</v>
      </c>
      <c r="Q28" s="16">
        <v>0</v>
      </c>
      <c r="R28" s="41">
        <v>0</v>
      </c>
      <c r="S28" s="41">
        <v>0</v>
      </c>
      <c r="T28" s="44">
        <f t="shared" si="5"/>
        <v>0</v>
      </c>
      <c r="U28" s="17">
        <v>8</v>
      </c>
      <c r="V28" s="21">
        <f>U28/E28*100</f>
        <v>20</v>
      </c>
      <c r="W28" s="17">
        <v>5</v>
      </c>
      <c r="X28" s="44">
        <f t="shared" si="6"/>
        <v>12.5</v>
      </c>
      <c r="Y28" s="41">
        <v>0</v>
      </c>
      <c r="Z28" s="41"/>
      <c r="AA28" s="41"/>
      <c r="AB28" s="41"/>
      <c r="AC28" s="41"/>
      <c r="AD28" s="28"/>
      <c r="AE28" s="28"/>
    </row>
    <row r="29" spans="1:31" ht="23.25" customHeight="1">
      <c r="A29" s="61">
        <v>4</v>
      </c>
      <c r="B29" s="61" t="s">
        <v>5</v>
      </c>
      <c r="C29" s="64"/>
      <c r="D29" s="17">
        <f>D30+D31</f>
        <v>155</v>
      </c>
      <c r="E29" s="17">
        <f>E30+E31</f>
        <v>180</v>
      </c>
      <c r="F29" s="64"/>
      <c r="G29" s="17">
        <f t="shared" si="1"/>
        <v>10</v>
      </c>
      <c r="H29" s="62">
        <f t="shared" si="7"/>
        <v>6.451612903225806</v>
      </c>
      <c r="I29" s="17">
        <v>0</v>
      </c>
      <c r="J29" s="17">
        <f>J30+J31</f>
        <v>0</v>
      </c>
      <c r="K29" s="17">
        <v>0</v>
      </c>
      <c r="L29" s="17">
        <f>L30+L31</f>
        <v>7</v>
      </c>
      <c r="M29" s="17">
        <f>M30+M31</f>
        <v>3</v>
      </c>
      <c r="N29" s="25"/>
      <c r="O29" s="17">
        <f t="shared" si="4"/>
        <v>10</v>
      </c>
      <c r="P29" s="17">
        <f>P30+P31</f>
        <v>0</v>
      </c>
      <c r="Q29" s="17">
        <f>Q30+Q31</f>
        <v>0</v>
      </c>
      <c r="R29" s="17">
        <f>R30+R31</f>
        <v>7</v>
      </c>
      <c r="S29" s="17">
        <f>S30+S31</f>
        <v>3</v>
      </c>
      <c r="T29" s="62">
        <f t="shared" si="5"/>
        <v>100</v>
      </c>
      <c r="U29" s="17">
        <f>U30+U31</f>
        <v>11</v>
      </c>
      <c r="V29" s="62">
        <f aca="true" t="shared" si="8" ref="V29:V36">U29/E29*100</f>
        <v>6.111111111111111</v>
      </c>
      <c r="W29" s="17">
        <f>W30+W31</f>
        <v>11</v>
      </c>
      <c r="X29" s="62">
        <f t="shared" si="6"/>
        <v>6.111111111111111</v>
      </c>
      <c r="Y29" s="17">
        <f>Y30+Y31</f>
        <v>0</v>
      </c>
      <c r="Z29" s="17">
        <f>Z30+Z31</f>
        <v>0</v>
      </c>
      <c r="AA29" s="17">
        <f>AA30+AA31</f>
        <v>0</v>
      </c>
      <c r="AB29" s="17">
        <f>AB30+AB31</f>
        <v>0</v>
      </c>
      <c r="AC29" s="17">
        <f>AC30+AC31</f>
        <v>0</v>
      </c>
      <c r="AD29" s="28"/>
      <c r="AE29" s="28"/>
    </row>
    <row r="30" spans="1:31" ht="20.25" customHeight="1">
      <c r="A30" s="42" t="s">
        <v>46</v>
      </c>
      <c r="B30" s="42" t="s">
        <v>168</v>
      </c>
      <c r="C30" s="43">
        <v>30.17</v>
      </c>
      <c r="D30" s="20">
        <v>65</v>
      </c>
      <c r="E30" s="20">
        <v>70</v>
      </c>
      <c r="F30" s="43">
        <f t="shared" si="3"/>
        <v>2.320185614849188</v>
      </c>
      <c r="G30" s="17">
        <f t="shared" si="1"/>
        <v>4</v>
      </c>
      <c r="H30" s="51">
        <f t="shared" si="7"/>
        <v>6.153846153846154</v>
      </c>
      <c r="I30" s="20">
        <v>0</v>
      </c>
      <c r="J30" s="20">
        <v>0</v>
      </c>
      <c r="K30" s="20">
        <v>0</v>
      </c>
      <c r="L30" s="20">
        <v>3</v>
      </c>
      <c r="M30" s="20">
        <v>1</v>
      </c>
      <c r="N30" s="52"/>
      <c r="O30" s="17">
        <f t="shared" si="4"/>
        <v>4</v>
      </c>
      <c r="P30" s="20">
        <v>0</v>
      </c>
      <c r="Q30" s="20">
        <v>0</v>
      </c>
      <c r="R30" s="20">
        <v>3</v>
      </c>
      <c r="S30" s="20">
        <v>1</v>
      </c>
      <c r="T30" s="51">
        <f t="shared" si="5"/>
        <v>100</v>
      </c>
      <c r="U30" s="17">
        <v>4</v>
      </c>
      <c r="V30" s="51">
        <f t="shared" si="8"/>
        <v>5.714285714285714</v>
      </c>
      <c r="W30" s="17">
        <v>4</v>
      </c>
      <c r="X30" s="51">
        <f t="shared" si="6"/>
        <v>5.714285714285714</v>
      </c>
      <c r="Y30" s="20">
        <v>0</v>
      </c>
      <c r="Z30" s="20"/>
      <c r="AA30" s="20"/>
      <c r="AB30" s="20"/>
      <c r="AC30" s="20"/>
      <c r="AD30" s="28"/>
      <c r="AE30" s="28"/>
    </row>
    <row r="31" spans="1:31" ht="21" customHeight="1">
      <c r="A31" s="18" t="s">
        <v>47</v>
      </c>
      <c r="B31" s="18" t="s">
        <v>169</v>
      </c>
      <c r="C31" s="19">
        <v>30.17</v>
      </c>
      <c r="D31" s="16">
        <v>90</v>
      </c>
      <c r="E31" s="16">
        <v>110</v>
      </c>
      <c r="F31" s="19">
        <f t="shared" si="3"/>
        <v>3.6460059661915807</v>
      </c>
      <c r="G31" s="17">
        <f t="shared" si="1"/>
        <v>6</v>
      </c>
      <c r="H31" s="21">
        <f t="shared" si="7"/>
        <v>6.666666666666667</v>
      </c>
      <c r="I31" s="16">
        <v>0</v>
      </c>
      <c r="J31" s="16">
        <v>0</v>
      </c>
      <c r="K31" s="16">
        <v>0</v>
      </c>
      <c r="L31" s="16">
        <v>4</v>
      </c>
      <c r="M31" s="16">
        <v>2</v>
      </c>
      <c r="N31" s="25"/>
      <c r="O31" s="17">
        <f t="shared" si="4"/>
        <v>6</v>
      </c>
      <c r="P31" s="16">
        <v>0</v>
      </c>
      <c r="Q31" s="16">
        <v>0</v>
      </c>
      <c r="R31" s="16">
        <v>4</v>
      </c>
      <c r="S31" s="16">
        <v>2</v>
      </c>
      <c r="T31" s="21">
        <f t="shared" si="5"/>
        <v>100</v>
      </c>
      <c r="U31" s="17">
        <v>7</v>
      </c>
      <c r="V31" s="21">
        <f t="shared" si="8"/>
        <v>6.363636363636363</v>
      </c>
      <c r="W31" s="17">
        <v>7</v>
      </c>
      <c r="X31" s="21">
        <f t="shared" si="6"/>
        <v>6.363636363636363</v>
      </c>
      <c r="Y31" s="16">
        <v>0</v>
      </c>
      <c r="Z31" s="16"/>
      <c r="AA31" s="16"/>
      <c r="AB31" s="16"/>
      <c r="AC31" s="16"/>
      <c r="AD31" s="28"/>
      <c r="AE31" s="28"/>
    </row>
    <row r="32" spans="1:31" ht="21" customHeight="1">
      <c r="A32" s="61" t="s">
        <v>48</v>
      </c>
      <c r="B32" s="61" t="s">
        <v>6</v>
      </c>
      <c r="C32" s="64"/>
      <c r="D32" s="17">
        <f>D33+D34+D35+D36</f>
        <v>686</v>
      </c>
      <c r="E32" s="17">
        <f>E33+E34+E35+E36</f>
        <v>787</v>
      </c>
      <c r="F32" s="64"/>
      <c r="G32" s="17">
        <f t="shared" si="1"/>
        <v>122</v>
      </c>
      <c r="H32" s="62">
        <f t="shared" si="7"/>
        <v>17.784256559766764</v>
      </c>
      <c r="I32" s="17">
        <v>0</v>
      </c>
      <c r="J32" s="17">
        <f>J33+J34+J35+J36</f>
        <v>4</v>
      </c>
      <c r="K32" s="17">
        <v>0</v>
      </c>
      <c r="L32" s="17">
        <f>L33+L34+L35+L36</f>
        <v>58</v>
      </c>
      <c r="M32" s="17">
        <f>M33+M34+M35+M36</f>
        <v>60</v>
      </c>
      <c r="N32" s="25"/>
      <c r="O32" s="17">
        <f t="shared" si="4"/>
        <v>56</v>
      </c>
      <c r="P32" s="17">
        <f>P33+P34+P35+P36</f>
        <v>4</v>
      </c>
      <c r="Q32" s="17">
        <f>Q33+Q34+Q35+Q36</f>
        <v>0</v>
      </c>
      <c r="R32" s="17">
        <f>R33+R34+R35+R36</f>
        <v>29</v>
      </c>
      <c r="S32" s="17">
        <f>S33+S34+S35+S36</f>
        <v>23</v>
      </c>
      <c r="T32" s="62">
        <f t="shared" si="5"/>
        <v>45.90163934426229</v>
      </c>
      <c r="U32" s="17">
        <f>U33+U34+U35+U36</f>
        <v>197</v>
      </c>
      <c r="V32" s="62">
        <f t="shared" si="8"/>
        <v>25.03176620076239</v>
      </c>
      <c r="W32" s="17">
        <f>W33+W34+W35+W36</f>
        <v>174</v>
      </c>
      <c r="X32" s="62">
        <f t="shared" si="6"/>
        <v>22.109275730622617</v>
      </c>
      <c r="Y32" s="17"/>
      <c r="Z32" s="17"/>
      <c r="AA32" s="17"/>
      <c r="AB32" s="17"/>
      <c r="AC32" s="17"/>
      <c r="AD32" s="28"/>
      <c r="AE32" s="28"/>
    </row>
    <row r="33" spans="1:31" ht="20.25" customHeight="1">
      <c r="A33" s="18" t="s">
        <v>49</v>
      </c>
      <c r="B33" s="18" t="s">
        <v>170</v>
      </c>
      <c r="C33" s="19">
        <v>17.673</v>
      </c>
      <c r="D33" s="16">
        <v>275</v>
      </c>
      <c r="E33" s="16">
        <v>284</v>
      </c>
      <c r="F33" s="19">
        <f t="shared" si="3"/>
        <v>16.06971085837153</v>
      </c>
      <c r="G33" s="17">
        <f t="shared" si="1"/>
        <v>49</v>
      </c>
      <c r="H33" s="21">
        <f t="shared" si="7"/>
        <v>17.81818181818182</v>
      </c>
      <c r="I33" s="16">
        <v>0</v>
      </c>
      <c r="J33" s="16">
        <v>0</v>
      </c>
      <c r="K33" s="16">
        <v>0</v>
      </c>
      <c r="L33" s="16">
        <v>25</v>
      </c>
      <c r="M33" s="16">
        <v>24</v>
      </c>
      <c r="N33" s="25"/>
      <c r="O33" s="17">
        <f t="shared" si="4"/>
        <v>22</v>
      </c>
      <c r="P33" s="16">
        <v>0</v>
      </c>
      <c r="Q33" s="16">
        <v>0</v>
      </c>
      <c r="R33" s="41">
        <v>11</v>
      </c>
      <c r="S33" s="41">
        <v>11</v>
      </c>
      <c r="T33" s="44">
        <f t="shared" si="5"/>
        <v>44.89795918367347</v>
      </c>
      <c r="U33" s="17">
        <v>71</v>
      </c>
      <c r="V33" s="44">
        <f t="shared" si="8"/>
        <v>25</v>
      </c>
      <c r="W33" s="17">
        <v>51</v>
      </c>
      <c r="X33" s="44">
        <f>W33/E33*100</f>
        <v>17.95774647887324</v>
      </c>
      <c r="Y33" s="41">
        <v>0</v>
      </c>
      <c r="Z33" s="41"/>
      <c r="AA33" s="41"/>
      <c r="AB33" s="41"/>
      <c r="AC33" s="41"/>
      <c r="AD33" s="28"/>
      <c r="AE33" s="28"/>
    </row>
    <row r="34" spans="1:31" ht="21" customHeight="1">
      <c r="A34" s="18" t="s">
        <v>162</v>
      </c>
      <c r="B34" s="18" t="s">
        <v>171</v>
      </c>
      <c r="C34" s="19">
        <v>13.061</v>
      </c>
      <c r="D34" s="16">
        <v>232</v>
      </c>
      <c r="E34" s="16">
        <v>300</v>
      </c>
      <c r="F34" s="19">
        <f t="shared" si="3"/>
        <v>22.969144782175945</v>
      </c>
      <c r="G34" s="17">
        <f t="shared" si="1"/>
        <v>41</v>
      </c>
      <c r="H34" s="21">
        <f t="shared" si="7"/>
        <v>17.67241379310345</v>
      </c>
      <c r="I34" s="16">
        <v>0</v>
      </c>
      <c r="J34" s="16">
        <v>4</v>
      </c>
      <c r="K34" s="16">
        <v>0</v>
      </c>
      <c r="L34" s="16">
        <v>17</v>
      </c>
      <c r="M34" s="16">
        <v>20</v>
      </c>
      <c r="N34" s="25"/>
      <c r="O34" s="17">
        <f t="shared" si="4"/>
        <v>11</v>
      </c>
      <c r="P34" s="16">
        <v>4</v>
      </c>
      <c r="Q34" s="16">
        <v>0</v>
      </c>
      <c r="R34" s="16">
        <v>5</v>
      </c>
      <c r="S34" s="16">
        <v>2</v>
      </c>
      <c r="T34" s="21">
        <f t="shared" si="5"/>
        <v>26.82926829268293</v>
      </c>
      <c r="U34" s="17">
        <v>90</v>
      </c>
      <c r="V34" s="21">
        <f t="shared" si="8"/>
        <v>30</v>
      </c>
      <c r="W34" s="17">
        <v>90</v>
      </c>
      <c r="X34" s="21">
        <f t="shared" si="6"/>
        <v>30</v>
      </c>
      <c r="Y34" s="16">
        <v>0</v>
      </c>
      <c r="Z34" s="16"/>
      <c r="AA34" s="16"/>
      <c r="AB34" s="16"/>
      <c r="AC34" s="16"/>
      <c r="AD34" s="28"/>
      <c r="AE34" s="28"/>
    </row>
    <row r="35" spans="1:31" ht="28.5" customHeight="1">
      <c r="A35" s="18" t="s">
        <v>50</v>
      </c>
      <c r="B35" s="42" t="s">
        <v>214</v>
      </c>
      <c r="C35" s="19">
        <v>62.49</v>
      </c>
      <c r="D35" s="16">
        <v>0</v>
      </c>
      <c r="E35" s="16">
        <v>20</v>
      </c>
      <c r="F35" s="19">
        <f t="shared" si="3"/>
        <v>0.3200512081933109</v>
      </c>
      <c r="G35" s="17">
        <f t="shared" si="1"/>
        <v>0</v>
      </c>
      <c r="H35" s="21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25"/>
      <c r="O35" s="17">
        <f t="shared" si="4"/>
        <v>0</v>
      </c>
      <c r="P35" s="16">
        <v>0</v>
      </c>
      <c r="Q35" s="16">
        <v>0</v>
      </c>
      <c r="R35" s="41">
        <v>0</v>
      </c>
      <c r="S35" s="41">
        <v>0</v>
      </c>
      <c r="T35" s="44">
        <v>0</v>
      </c>
      <c r="U35" s="17">
        <v>0</v>
      </c>
      <c r="V35" s="44">
        <f t="shared" si="8"/>
        <v>0</v>
      </c>
      <c r="W35" s="17">
        <f>Y35+Z35+AA35+AB35+AC35</f>
        <v>0</v>
      </c>
      <c r="X35" s="44">
        <f t="shared" si="6"/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28"/>
      <c r="AE35" s="28"/>
    </row>
    <row r="36" spans="1:31" ht="21" customHeight="1">
      <c r="A36" s="18" t="s">
        <v>163</v>
      </c>
      <c r="B36" s="18" t="s">
        <v>280</v>
      </c>
      <c r="C36" s="19">
        <v>14.43</v>
      </c>
      <c r="D36" s="16">
        <v>179</v>
      </c>
      <c r="E36" s="16">
        <v>183</v>
      </c>
      <c r="F36" s="19">
        <f t="shared" si="3"/>
        <v>12.681912681912682</v>
      </c>
      <c r="G36" s="17">
        <f t="shared" si="1"/>
        <v>32</v>
      </c>
      <c r="H36" s="21">
        <f>G36/D36*100</f>
        <v>17.877094972067038</v>
      </c>
      <c r="I36" s="16">
        <v>0</v>
      </c>
      <c r="J36" s="16">
        <v>0</v>
      </c>
      <c r="K36" s="16">
        <v>0</v>
      </c>
      <c r="L36" s="16">
        <v>16</v>
      </c>
      <c r="M36" s="16">
        <v>16</v>
      </c>
      <c r="N36" s="25"/>
      <c r="O36" s="17">
        <f t="shared" si="4"/>
        <v>23</v>
      </c>
      <c r="P36" s="16">
        <v>0</v>
      </c>
      <c r="Q36" s="16">
        <v>0</v>
      </c>
      <c r="R36" s="41">
        <v>13</v>
      </c>
      <c r="S36" s="41">
        <v>10</v>
      </c>
      <c r="T36" s="44">
        <f t="shared" si="5"/>
        <v>71.875</v>
      </c>
      <c r="U36" s="17">
        <v>36</v>
      </c>
      <c r="V36" s="44">
        <f t="shared" si="8"/>
        <v>19.672131147540984</v>
      </c>
      <c r="W36" s="17">
        <v>33</v>
      </c>
      <c r="X36" s="44">
        <f t="shared" si="6"/>
        <v>18.0327868852459</v>
      </c>
      <c r="Y36" s="41">
        <v>0</v>
      </c>
      <c r="Z36" s="41"/>
      <c r="AA36" s="41"/>
      <c r="AB36" s="41"/>
      <c r="AC36" s="41"/>
      <c r="AD36" s="28"/>
      <c r="AE36" s="28"/>
    </row>
    <row r="37" spans="1:31" ht="18.75" customHeight="1">
      <c r="A37" s="61" t="s">
        <v>51</v>
      </c>
      <c r="B37" s="61" t="s">
        <v>7</v>
      </c>
      <c r="C37" s="64"/>
      <c r="D37" s="17">
        <f>D38+D39+D40+D41+D42+D43+D44</f>
        <v>724</v>
      </c>
      <c r="E37" s="17">
        <f>E38+E39+E40+E41+E42+E43+E44</f>
        <v>793</v>
      </c>
      <c r="F37" s="64"/>
      <c r="G37" s="17">
        <f t="shared" si="1"/>
        <v>89</v>
      </c>
      <c r="H37" s="62">
        <f>G37/D37*100</f>
        <v>12.292817679558011</v>
      </c>
      <c r="I37" s="17">
        <v>0</v>
      </c>
      <c r="J37" s="17">
        <f>J38+J39+J40+J41+J42+J43</f>
        <v>11</v>
      </c>
      <c r="K37" s="17">
        <v>0</v>
      </c>
      <c r="L37" s="17">
        <f>L38+L39+L40+L41+L42+L43</f>
        <v>37</v>
      </c>
      <c r="M37" s="17">
        <f>M38+M39+M40+M41+M42+M43</f>
        <v>41</v>
      </c>
      <c r="N37" s="25"/>
      <c r="O37" s="17">
        <f t="shared" si="4"/>
        <v>61</v>
      </c>
      <c r="P37" s="17">
        <f>P38+P39+P40+P41+P42+P43</f>
        <v>6</v>
      </c>
      <c r="Q37" s="17">
        <f>Q38+Q39+Q40+Q41+Q42+Q43</f>
        <v>0</v>
      </c>
      <c r="R37" s="17">
        <f>R38+R39+R40+R41+R42+R43</f>
        <v>31</v>
      </c>
      <c r="S37" s="17">
        <f>S38+S39+S40+S41+S42+S43</f>
        <v>24</v>
      </c>
      <c r="T37" s="62">
        <f t="shared" si="5"/>
        <v>68.53932584269663</v>
      </c>
      <c r="U37" s="17">
        <f>U38+U39+U40+U41+U42+U43+U44</f>
        <v>163</v>
      </c>
      <c r="V37" s="62">
        <f aca="true" t="shared" si="9" ref="V37:V42">U37/E37*100</f>
        <v>20.55485498108449</v>
      </c>
      <c r="W37" s="17">
        <f>W38+W39+W40+W41+W42+W43+W44</f>
        <v>100</v>
      </c>
      <c r="X37" s="62">
        <f t="shared" si="6"/>
        <v>12.610340479192939</v>
      </c>
      <c r="Y37" s="17">
        <f>Y38+Y39+Y40+Y41+Y42+Y43</f>
        <v>0</v>
      </c>
      <c r="Z37" s="17">
        <f>Z38+Z39+Z40+Z41+Z42+Z43</f>
        <v>0</v>
      </c>
      <c r="AA37" s="17">
        <f>AA38+AA39+AA40+AA41+AA42+AA43</f>
        <v>0</v>
      </c>
      <c r="AB37" s="17">
        <f>AB38+AB39+AB40+AB41+AB42+AB43</f>
        <v>10</v>
      </c>
      <c r="AC37" s="17">
        <f>AC38+AC39+AC40+AC41+AC42+AC43</f>
        <v>10</v>
      </c>
      <c r="AD37" s="28"/>
      <c r="AE37" s="28"/>
    </row>
    <row r="38" spans="1:31" ht="21" customHeight="1">
      <c r="A38" s="18" t="s">
        <v>52</v>
      </c>
      <c r="B38" s="18" t="s">
        <v>172</v>
      </c>
      <c r="C38" s="19">
        <v>16.938</v>
      </c>
      <c r="D38" s="16">
        <v>290</v>
      </c>
      <c r="E38" s="16">
        <v>280</v>
      </c>
      <c r="F38" s="19">
        <f t="shared" si="3"/>
        <v>16.53087731727477</v>
      </c>
      <c r="G38" s="17">
        <f t="shared" si="1"/>
        <v>49</v>
      </c>
      <c r="H38" s="21">
        <f>G38/D38*100</f>
        <v>16.896551724137932</v>
      </c>
      <c r="I38" s="16">
        <v>0</v>
      </c>
      <c r="J38" s="16">
        <v>10</v>
      </c>
      <c r="K38" s="16">
        <v>0</v>
      </c>
      <c r="L38" s="16">
        <v>15</v>
      </c>
      <c r="M38" s="16">
        <v>24</v>
      </c>
      <c r="N38" s="25"/>
      <c r="O38" s="17">
        <f t="shared" si="4"/>
        <v>25</v>
      </c>
      <c r="P38" s="16">
        <v>6</v>
      </c>
      <c r="Q38" s="16">
        <v>0</v>
      </c>
      <c r="R38" s="41">
        <v>9</v>
      </c>
      <c r="S38" s="41">
        <v>10</v>
      </c>
      <c r="T38" s="44">
        <f t="shared" si="5"/>
        <v>51.02040816326531</v>
      </c>
      <c r="U38" s="17">
        <v>70</v>
      </c>
      <c r="V38" s="44">
        <f t="shared" si="9"/>
        <v>25</v>
      </c>
      <c r="W38" s="17">
        <v>49</v>
      </c>
      <c r="X38" s="44">
        <f t="shared" si="6"/>
        <v>17.5</v>
      </c>
      <c r="Y38" s="41">
        <v>0</v>
      </c>
      <c r="Z38" s="41"/>
      <c r="AA38" s="41"/>
      <c r="AB38" s="41"/>
      <c r="AC38" s="41"/>
      <c r="AD38" s="28"/>
      <c r="AE38" s="28"/>
    </row>
    <row r="39" spans="1:31" ht="18" customHeight="1">
      <c r="A39" s="18" t="s">
        <v>53</v>
      </c>
      <c r="B39" s="18" t="s">
        <v>269</v>
      </c>
      <c r="C39" s="19">
        <v>8.965</v>
      </c>
      <c r="D39" s="16">
        <v>96</v>
      </c>
      <c r="E39" s="16">
        <v>98</v>
      </c>
      <c r="F39" s="19">
        <f t="shared" si="3"/>
        <v>10.931399888455104</v>
      </c>
      <c r="G39" s="17">
        <f t="shared" si="1"/>
        <v>14</v>
      </c>
      <c r="H39" s="21">
        <f>G39/D39*100</f>
        <v>14.583333333333334</v>
      </c>
      <c r="I39" s="16">
        <v>0</v>
      </c>
      <c r="J39" s="16">
        <v>0</v>
      </c>
      <c r="K39" s="16">
        <v>0</v>
      </c>
      <c r="L39" s="16">
        <v>8</v>
      </c>
      <c r="M39" s="16">
        <v>6</v>
      </c>
      <c r="N39" s="25"/>
      <c r="O39" s="17">
        <f t="shared" si="4"/>
        <v>14</v>
      </c>
      <c r="P39" s="16">
        <v>0</v>
      </c>
      <c r="Q39" s="16">
        <v>0</v>
      </c>
      <c r="R39" s="16">
        <v>8</v>
      </c>
      <c r="S39" s="16">
        <v>6</v>
      </c>
      <c r="T39" s="21">
        <f t="shared" si="5"/>
        <v>100</v>
      </c>
      <c r="U39" s="17">
        <v>14</v>
      </c>
      <c r="V39" s="21">
        <f t="shared" si="9"/>
        <v>14.285714285714285</v>
      </c>
      <c r="W39" s="17">
        <v>14</v>
      </c>
      <c r="X39" s="21">
        <f t="shared" si="6"/>
        <v>14.285714285714285</v>
      </c>
      <c r="Y39" s="16">
        <v>0</v>
      </c>
      <c r="Z39" s="16"/>
      <c r="AA39" s="16"/>
      <c r="AB39" s="16"/>
      <c r="AC39" s="16"/>
      <c r="AD39" s="28"/>
      <c r="AE39" s="28"/>
    </row>
    <row r="40" spans="1:31" ht="21" customHeight="1">
      <c r="A40" s="18" t="s">
        <v>54</v>
      </c>
      <c r="B40" s="42" t="s">
        <v>296</v>
      </c>
      <c r="C40" s="19">
        <v>30.901</v>
      </c>
      <c r="D40" s="16">
        <v>0</v>
      </c>
      <c r="E40" s="16">
        <v>0</v>
      </c>
      <c r="F40" s="19">
        <f t="shared" si="3"/>
        <v>0</v>
      </c>
      <c r="G40" s="17">
        <f t="shared" si="1"/>
        <v>0</v>
      </c>
      <c r="H40" s="21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25"/>
      <c r="O40" s="17">
        <f t="shared" si="4"/>
        <v>0</v>
      </c>
      <c r="P40" s="16">
        <v>0</v>
      </c>
      <c r="Q40" s="16">
        <v>0</v>
      </c>
      <c r="R40" s="16">
        <v>0</v>
      </c>
      <c r="S40" s="41">
        <v>0</v>
      </c>
      <c r="T40" s="44">
        <v>0</v>
      </c>
      <c r="U40" s="17">
        <v>0</v>
      </c>
      <c r="V40" s="44">
        <v>0</v>
      </c>
      <c r="W40" s="17">
        <f>Y40+Z40+AA40+AB40+AC40</f>
        <v>0</v>
      </c>
      <c r="X40" s="44">
        <v>0</v>
      </c>
      <c r="Y40" s="41">
        <v>0</v>
      </c>
      <c r="Z40" s="41"/>
      <c r="AA40" s="41"/>
      <c r="AB40" s="41"/>
      <c r="AC40" s="41"/>
      <c r="AD40" s="28"/>
      <c r="AE40" s="28"/>
    </row>
    <row r="41" spans="1:31" ht="20.25" customHeight="1">
      <c r="A41" s="18" t="s">
        <v>55</v>
      </c>
      <c r="B41" s="42" t="s">
        <v>173</v>
      </c>
      <c r="C41" s="19">
        <v>4.452</v>
      </c>
      <c r="D41" s="20">
        <v>155</v>
      </c>
      <c r="E41" s="20">
        <v>165</v>
      </c>
      <c r="F41" s="19">
        <f t="shared" si="3"/>
        <v>37.06199460916442</v>
      </c>
      <c r="G41" s="17">
        <f t="shared" si="1"/>
        <v>17</v>
      </c>
      <c r="H41" s="21">
        <f>G41/D41*100</f>
        <v>10.967741935483872</v>
      </c>
      <c r="I41" s="16">
        <v>0</v>
      </c>
      <c r="J41" s="20">
        <v>1</v>
      </c>
      <c r="K41" s="16">
        <v>0</v>
      </c>
      <c r="L41" s="20">
        <v>9</v>
      </c>
      <c r="M41" s="20">
        <v>7</v>
      </c>
      <c r="N41" s="25"/>
      <c r="O41" s="17">
        <f t="shared" si="4"/>
        <v>13</v>
      </c>
      <c r="P41" s="16">
        <v>0</v>
      </c>
      <c r="Q41" s="16">
        <v>0</v>
      </c>
      <c r="R41" s="41">
        <v>9</v>
      </c>
      <c r="S41" s="41">
        <v>4</v>
      </c>
      <c r="T41" s="44">
        <f t="shared" si="5"/>
        <v>76.47058823529412</v>
      </c>
      <c r="U41" s="17">
        <v>49</v>
      </c>
      <c r="V41" s="44">
        <f t="shared" si="9"/>
        <v>29.6969696969697</v>
      </c>
      <c r="W41" s="17">
        <v>17</v>
      </c>
      <c r="X41" s="44">
        <f t="shared" si="6"/>
        <v>10.303030303030303</v>
      </c>
      <c r="Y41" s="41">
        <v>0</v>
      </c>
      <c r="Z41" s="41"/>
      <c r="AA41" s="41"/>
      <c r="AB41" s="41"/>
      <c r="AC41" s="41"/>
      <c r="AD41" s="28"/>
      <c r="AE41" s="28"/>
    </row>
    <row r="42" spans="1:31" ht="21.75" customHeight="1">
      <c r="A42" s="18" t="s">
        <v>56</v>
      </c>
      <c r="B42" s="18" t="s">
        <v>8</v>
      </c>
      <c r="C42" s="19">
        <v>29.63986</v>
      </c>
      <c r="D42" s="16">
        <v>183</v>
      </c>
      <c r="E42" s="16">
        <v>250</v>
      </c>
      <c r="F42" s="19">
        <f t="shared" si="3"/>
        <v>8.434587747715408</v>
      </c>
      <c r="G42" s="17">
        <f t="shared" si="1"/>
        <v>9</v>
      </c>
      <c r="H42" s="21">
        <f>G42/D42*100</f>
        <v>4.918032786885246</v>
      </c>
      <c r="I42" s="16">
        <v>0</v>
      </c>
      <c r="J42" s="16">
        <v>0</v>
      </c>
      <c r="K42" s="16">
        <v>0</v>
      </c>
      <c r="L42" s="16">
        <v>5</v>
      </c>
      <c r="M42" s="16">
        <v>4</v>
      </c>
      <c r="N42" s="56"/>
      <c r="O42" s="17">
        <f t="shared" si="4"/>
        <v>9</v>
      </c>
      <c r="P42" s="16">
        <v>0</v>
      </c>
      <c r="Q42" s="16">
        <v>0</v>
      </c>
      <c r="R42" s="16">
        <v>5</v>
      </c>
      <c r="S42" s="16">
        <v>4</v>
      </c>
      <c r="T42" s="21">
        <f t="shared" si="5"/>
        <v>100</v>
      </c>
      <c r="U42" s="17">
        <v>30</v>
      </c>
      <c r="V42" s="21">
        <f t="shared" si="9"/>
        <v>12</v>
      </c>
      <c r="W42" s="17">
        <f>Y42+Z42+AA42+AB42+AC42</f>
        <v>20</v>
      </c>
      <c r="X42" s="21">
        <f t="shared" si="6"/>
        <v>8</v>
      </c>
      <c r="Y42" s="16">
        <v>0</v>
      </c>
      <c r="Z42" s="16">
        <v>0</v>
      </c>
      <c r="AA42" s="16">
        <v>0</v>
      </c>
      <c r="AB42" s="16">
        <v>10</v>
      </c>
      <c r="AC42" s="16">
        <v>10</v>
      </c>
      <c r="AD42" s="28"/>
      <c r="AE42" s="28"/>
    </row>
    <row r="43" spans="1:31" ht="31.5" customHeight="1">
      <c r="A43" s="18" t="s">
        <v>123</v>
      </c>
      <c r="B43" s="42" t="s">
        <v>216</v>
      </c>
      <c r="C43" s="19">
        <v>45.91</v>
      </c>
      <c r="D43" s="16">
        <v>0</v>
      </c>
      <c r="E43" s="16">
        <v>0</v>
      </c>
      <c r="F43" s="19">
        <f t="shared" si="3"/>
        <v>0</v>
      </c>
      <c r="G43" s="17">
        <f t="shared" si="1"/>
        <v>0</v>
      </c>
      <c r="H43" s="21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25"/>
      <c r="O43" s="17">
        <f t="shared" si="4"/>
        <v>0</v>
      </c>
      <c r="P43" s="16">
        <v>0</v>
      </c>
      <c r="Q43" s="16">
        <v>0</v>
      </c>
      <c r="R43" s="41">
        <v>0</v>
      </c>
      <c r="S43" s="41">
        <v>0</v>
      </c>
      <c r="T43" s="44">
        <v>0</v>
      </c>
      <c r="U43" s="17">
        <v>0</v>
      </c>
      <c r="V43" s="44">
        <v>0</v>
      </c>
      <c r="W43" s="17">
        <f>Y43+Z43+AA43+AB43+AC43</f>
        <v>0</v>
      </c>
      <c r="X43" s="44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28"/>
      <c r="AE43" s="28"/>
    </row>
    <row r="44" spans="1:31" ht="30" customHeight="1">
      <c r="A44" s="18" t="s">
        <v>217</v>
      </c>
      <c r="B44" s="42" t="s">
        <v>218</v>
      </c>
      <c r="C44" s="19">
        <v>5.43</v>
      </c>
      <c r="D44" s="16">
        <v>0</v>
      </c>
      <c r="E44" s="16">
        <v>0</v>
      </c>
      <c r="F44" s="19">
        <f t="shared" si="3"/>
        <v>0</v>
      </c>
      <c r="G44" s="17">
        <f t="shared" si="1"/>
        <v>0</v>
      </c>
      <c r="H44" s="21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25"/>
      <c r="O44" s="17">
        <f t="shared" si="4"/>
        <v>0</v>
      </c>
      <c r="P44" s="16">
        <v>0</v>
      </c>
      <c r="Q44" s="16">
        <v>0</v>
      </c>
      <c r="R44" s="41">
        <v>0</v>
      </c>
      <c r="S44" s="41">
        <v>0</v>
      </c>
      <c r="T44" s="44">
        <v>0</v>
      </c>
      <c r="U44" s="17">
        <v>0</v>
      </c>
      <c r="V44" s="44">
        <v>0</v>
      </c>
      <c r="W44" s="17">
        <f>Y44+Z44+AA44+AB44+AC44</f>
        <v>0</v>
      </c>
      <c r="X44" s="44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28"/>
      <c r="AE44" s="28"/>
    </row>
    <row r="45" spans="1:31" ht="21.75" customHeight="1">
      <c r="A45" s="61" t="s">
        <v>57</v>
      </c>
      <c r="B45" s="61" t="s">
        <v>9</v>
      </c>
      <c r="C45" s="64"/>
      <c r="D45" s="17">
        <f>D46+D47+D48+D49+D50</f>
        <v>261</v>
      </c>
      <c r="E45" s="17">
        <f>E46+E47+E48+E49+E50</f>
        <v>265</v>
      </c>
      <c r="F45" s="64"/>
      <c r="G45" s="17">
        <f t="shared" si="1"/>
        <v>26</v>
      </c>
      <c r="H45" s="62">
        <f>G45/D45*100</f>
        <v>9.961685823754788</v>
      </c>
      <c r="I45" s="17">
        <v>0</v>
      </c>
      <c r="J45" s="17">
        <f>J46+J47+J48+J49+J50</f>
        <v>0</v>
      </c>
      <c r="K45" s="17">
        <v>0</v>
      </c>
      <c r="L45" s="17">
        <f>L46+L47+L48+L49+L50</f>
        <v>14</v>
      </c>
      <c r="M45" s="17">
        <f>M46+M47+M48+M49+M50</f>
        <v>12</v>
      </c>
      <c r="N45" s="25"/>
      <c r="O45" s="17">
        <f t="shared" si="4"/>
        <v>19</v>
      </c>
      <c r="P45" s="17">
        <f>P46+P47+P48+P49+P50</f>
        <v>0</v>
      </c>
      <c r="Q45" s="17">
        <f>Q46+Q47+Q48+Q49+Q50</f>
        <v>0</v>
      </c>
      <c r="R45" s="17">
        <f>R46+R47+R48+R49+R50</f>
        <v>12</v>
      </c>
      <c r="S45" s="17">
        <f>S46+S47+S48+S49+S50</f>
        <v>7</v>
      </c>
      <c r="T45" s="62">
        <f t="shared" si="5"/>
        <v>73.07692307692307</v>
      </c>
      <c r="U45" s="17">
        <f>U46+U47+U48+U49+U50</f>
        <v>28</v>
      </c>
      <c r="V45" s="62">
        <f>U45/E45*100</f>
        <v>10.566037735849058</v>
      </c>
      <c r="W45" s="17">
        <f>W46+W47+W48+W49+W50</f>
        <v>27</v>
      </c>
      <c r="X45" s="62">
        <f t="shared" si="6"/>
        <v>10.18867924528302</v>
      </c>
      <c r="Y45" s="17">
        <f>Y46+Y47+Y48+Y49+Y50</f>
        <v>0</v>
      </c>
      <c r="Z45" s="17">
        <f>Z46+Z47+Z48+Z49+Z50</f>
        <v>0</v>
      </c>
      <c r="AA45" s="17">
        <f>AA46+AA47+AA48+AA49+AA50</f>
        <v>0</v>
      </c>
      <c r="AB45" s="17">
        <f>AB46+AB47+AB48+AB49+AB50</f>
        <v>0</v>
      </c>
      <c r="AC45" s="17">
        <f>AC46+AC47+AC48+AC49+AC50</f>
        <v>0</v>
      </c>
      <c r="AD45" s="28"/>
      <c r="AE45" s="28"/>
    </row>
    <row r="46" spans="1:31" ht="19.5" customHeight="1">
      <c r="A46" s="18" t="s">
        <v>58</v>
      </c>
      <c r="B46" s="18" t="s">
        <v>174</v>
      </c>
      <c r="C46" s="19">
        <v>15.044</v>
      </c>
      <c r="D46" s="16">
        <v>115</v>
      </c>
      <c r="E46" s="16">
        <v>120</v>
      </c>
      <c r="F46" s="19">
        <f t="shared" si="3"/>
        <v>7.976601967561819</v>
      </c>
      <c r="G46" s="17">
        <f t="shared" si="1"/>
        <v>11</v>
      </c>
      <c r="H46" s="21">
        <f>G46/D46*100</f>
        <v>9.565217391304348</v>
      </c>
      <c r="I46" s="16">
        <v>0</v>
      </c>
      <c r="J46" s="16">
        <v>0</v>
      </c>
      <c r="K46" s="16">
        <v>0</v>
      </c>
      <c r="L46" s="16">
        <v>6</v>
      </c>
      <c r="M46" s="16">
        <v>5</v>
      </c>
      <c r="N46" s="25"/>
      <c r="O46" s="17">
        <f t="shared" si="4"/>
        <v>11</v>
      </c>
      <c r="P46" s="16">
        <v>0</v>
      </c>
      <c r="Q46" s="16">
        <v>0</v>
      </c>
      <c r="R46" s="41">
        <v>6</v>
      </c>
      <c r="S46" s="41">
        <v>5</v>
      </c>
      <c r="T46" s="44">
        <f t="shared" si="5"/>
        <v>100</v>
      </c>
      <c r="U46" s="17">
        <v>12</v>
      </c>
      <c r="V46" s="44">
        <f>U46/E46*100</f>
        <v>10</v>
      </c>
      <c r="W46" s="17">
        <v>12</v>
      </c>
      <c r="X46" s="44">
        <f t="shared" si="6"/>
        <v>10</v>
      </c>
      <c r="Y46" s="41">
        <v>0</v>
      </c>
      <c r="Z46" s="41"/>
      <c r="AA46" s="41"/>
      <c r="AB46" s="41"/>
      <c r="AC46" s="41"/>
      <c r="AD46" s="28"/>
      <c r="AE46" s="28"/>
    </row>
    <row r="47" spans="1:31" ht="21.75" customHeight="1">
      <c r="A47" s="18" t="s">
        <v>59</v>
      </c>
      <c r="B47" s="18" t="s">
        <v>142</v>
      </c>
      <c r="C47" s="19">
        <v>8.8951</v>
      </c>
      <c r="D47" s="16">
        <v>81</v>
      </c>
      <c r="E47" s="16">
        <v>75</v>
      </c>
      <c r="F47" s="19">
        <f t="shared" si="3"/>
        <v>8.431608413620983</v>
      </c>
      <c r="G47" s="17">
        <f t="shared" si="1"/>
        <v>9</v>
      </c>
      <c r="H47" s="21">
        <f>G47/D47*100</f>
        <v>11.11111111111111</v>
      </c>
      <c r="I47" s="16">
        <v>0</v>
      </c>
      <c r="J47" s="16">
        <v>0</v>
      </c>
      <c r="K47" s="16">
        <v>0</v>
      </c>
      <c r="L47" s="16">
        <v>5</v>
      </c>
      <c r="M47" s="16">
        <v>4</v>
      </c>
      <c r="N47" s="25"/>
      <c r="O47" s="17">
        <f t="shared" si="4"/>
        <v>5</v>
      </c>
      <c r="P47" s="16">
        <v>0</v>
      </c>
      <c r="Q47" s="16">
        <v>0</v>
      </c>
      <c r="R47" s="41">
        <v>4</v>
      </c>
      <c r="S47" s="41">
        <v>1</v>
      </c>
      <c r="T47" s="44">
        <f t="shared" si="5"/>
        <v>55.55555555555556</v>
      </c>
      <c r="U47" s="17">
        <v>9</v>
      </c>
      <c r="V47" s="44">
        <f>U47/E47*100</f>
        <v>12</v>
      </c>
      <c r="W47" s="17">
        <v>9</v>
      </c>
      <c r="X47" s="44">
        <f t="shared" si="6"/>
        <v>12</v>
      </c>
      <c r="Y47" s="41">
        <v>0</v>
      </c>
      <c r="Z47" s="41"/>
      <c r="AA47" s="41"/>
      <c r="AB47" s="41"/>
      <c r="AC47" s="41"/>
      <c r="AD47" s="28"/>
      <c r="AE47" s="28"/>
    </row>
    <row r="48" spans="1:31" ht="20.25" customHeight="1">
      <c r="A48" s="18" t="s">
        <v>60</v>
      </c>
      <c r="B48" s="18" t="s">
        <v>175</v>
      </c>
      <c r="C48" s="19">
        <v>8.927</v>
      </c>
      <c r="D48" s="16">
        <v>65</v>
      </c>
      <c r="E48" s="16">
        <v>70</v>
      </c>
      <c r="F48" s="19">
        <f t="shared" si="3"/>
        <v>7.84138008289459</v>
      </c>
      <c r="G48" s="17">
        <f t="shared" si="1"/>
        <v>6</v>
      </c>
      <c r="H48" s="21">
        <f>G48/D48*100</f>
        <v>9.230769230769232</v>
      </c>
      <c r="I48" s="16">
        <v>0</v>
      </c>
      <c r="J48" s="16">
        <v>0</v>
      </c>
      <c r="K48" s="16">
        <v>0</v>
      </c>
      <c r="L48" s="16">
        <v>3</v>
      </c>
      <c r="M48" s="16">
        <v>3</v>
      </c>
      <c r="N48" s="25"/>
      <c r="O48" s="17">
        <f t="shared" si="4"/>
        <v>3</v>
      </c>
      <c r="P48" s="16">
        <v>0</v>
      </c>
      <c r="Q48" s="16">
        <v>0</v>
      </c>
      <c r="R48" s="41">
        <v>2</v>
      </c>
      <c r="S48" s="41">
        <v>1</v>
      </c>
      <c r="T48" s="44">
        <f t="shared" si="5"/>
        <v>50</v>
      </c>
      <c r="U48" s="17">
        <v>7</v>
      </c>
      <c r="V48" s="44">
        <f>U48/E48*100</f>
        <v>10</v>
      </c>
      <c r="W48" s="17">
        <v>6</v>
      </c>
      <c r="X48" s="44">
        <f t="shared" si="6"/>
        <v>8.571428571428571</v>
      </c>
      <c r="Y48" s="41">
        <v>0</v>
      </c>
      <c r="Z48" s="41"/>
      <c r="AA48" s="41"/>
      <c r="AB48" s="41"/>
      <c r="AC48" s="41"/>
      <c r="AD48" s="28"/>
      <c r="AE48" s="28"/>
    </row>
    <row r="49" spans="1:31" ht="29.25" customHeight="1">
      <c r="A49" s="18" t="s">
        <v>61</v>
      </c>
      <c r="B49" s="42" t="s">
        <v>264</v>
      </c>
      <c r="C49" s="19">
        <v>147.425</v>
      </c>
      <c r="D49" s="16">
        <v>0</v>
      </c>
      <c r="E49" s="16">
        <v>0</v>
      </c>
      <c r="F49" s="19">
        <f t="shared" si="3"/>
        <v>0</v>
      </c>
      <c r="G49" s="17">
        <f t="shared" si="1"/>
        <v>0</v>
      </c>
      <c r="H49" s="21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25"/>
      <c r="O49" s="17">
        <f t="shared" si="4"/>
        <v>0</v>
      </c>
      <c r="P49" s="16">
        <v>0</v>
      </c>
      <c r="Q49" s="16">
        <v>0</v>
      </c>
      <c r="R49" s="41">
        <v>0</v>
      </c>
      <c r="S49" s="41">
        <v>0</v>
      </c>
      <c r="T49" s="44">
        <v>0</v>
      </c>
      <c r="U49" s="17">
        <v>0</v>
      </c>
      <c r="V49" s="44">
        <v>0</v>
      </c>
      <c r="W49" s="17">
        <f>Y49+Z49+AA49+AB49+AC49</f>
        <v>0</v>
      </c>
      <c r="X49" s="44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28"/>
      <c r="AE49" s="28"/>
    </row>
    <row r="50" spans="1:31" ht="30.75" customHeight="1">
      <c r="A50" s="18" t="s">
        <v>219</v>
      </c>
      <c r="B50" s="42" t="s">
        <v>220</v>
      </c>
      <c r="C50" s="19">
        <v>81.17</v>
      </c>
      <c r="D50" s="16">
        <v>0</v>
      </c>
      <c r="E50" s="16">
        <v>0</v>
      </c>
      <c r="F50" s="19">
        <f t="shared" si="3"/>
        <v>0</v>
      </c>
      <c r="G50" s="17">
        <f t="shared" si="1"/>
        <v>0</v>
      </c>
      <c r="H50" s="21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25"/>
      <c r="O50" s="17">
        <f t="shared" si="4"/>
        <v>0</v>
      </c>
      <c r="P50" s="16">
        <v>0</v>
      </c>
      <c r="Q50" s="16">
        <v>0</v>
      </c>
      <c r="R50" s="41">
        <v>0</v>
      </c>
      <c r="S50" s="41">
        <v>0</v>
      </c>
      <c r="T50" s="44">
        <v>0</v>
      </c>
      <c r="U50" s="17">
        <v>0</v>
      </c>
      <c r="V50" s="44">
        <v>0</v>
      </c>
      <c r="W50" s="17">
        <f>Y50+Z50+AA50+AB50+AC50</f>
        <v>0</v>
      </c>
      <c r="X50" s="44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28"/>
      <c r="AE50" s="28"/>
    </row>
    <row r="51" spans="1:31" ht="24.75" customHeight="1">
      <c r="A51" s="61" t="s">
        <v>62</v>
      </c>
      <c r="B51" s="61" t="s">
        <v>10</v>
      </c>
      <c r="C51" s="64"/>
      <c r="D51" s="17">
        <f>D52+D53+D54+D55+D56+D57+D58+D59</f>
        <v>938</v>
      </c>
      <c r="E51" s="17">
        <f>E52+E53+E54+E55+E56+E57+E58+E59</f>
        <v>1050</v>
      </c>
      <c r="F51" s="64"/>
      <c r="G51" s="17">
        <f t="shared" si="1"/>
        <v>113</v>
      </c>
      <c r="H51" s="62">
        <f aca="true" t="shared" si="10" ref="H51:H60">G51/D51*100</f>
        <v>12.046908315565032</v>
      </c>
      <c r="I51" s="17">
        <v>0</v>
      </c>
      <c r="J51" s="17">
        <f>J52+J53+J54+J55+J56+J57+J58</f>
        <v>6</v>
      </c>
      <c r="K51" s="17">
        <v>0</v>
      </c>
      <c r="L51" s="17">
        <f>L52+L53+L54+L55+L56+L57+L58</f>
        <v>54</v>
      </c>
      <c r="M51" s="17">
        <f>M52+M53+M54+M55+M56+M57+M58</f>
        <v>53</v>
      </c>
      <c r="N51" s="25"/>
      <c r="O51" s="17">
        <f t="shared" si="4"/>
        <v>109</v>
      </c>
      <c r="P51" s="17">
        <f>P52+P53+P54+P55+P56+P57+P58</f>
        <v>6</v>
      </c>
      <c r="Q51" s="17">
        <f>Q52+Q53+Q54+Q55+Q56+Q57+Q58</f>
        <v>0</v>
      </c>
      <c r="R51" s="17">
        <f>R52+R53+R54+R55+R56+R57+R58</f>
        <v>52</v>
      </c>
      <c r="S51" s="17">
        <f>S52+S53+S54+S55+S56+S57+S58</f>
        <v>51</v>
      </c>
      <c r="T51" s="62">
        <f t="shared" si="5"/>
        <v>96.46017699115043</v>
      </c>
      <c r="U51" s="17">
        <f>U52+U53+U54+U55+U56+U57+U58+U59</f>
        <v>211</v>
      </c>
      <c r="V51" s="62">
        <f aca="true" t="shared" si="11" ref="V51:V59">U51/E51*100</f>
        <v>20.095238095238095</v>
      </c>
      <c r="W51" s="17">
        <f>W52+W53+W54+W55+W56+W57+W58+W59</f>
        <v>171</v>
      </c>
      <c r="X51" s="62">
        <f t="shared" si="6"/>
        <v>16.28571428571429</v>
      </c>
      <c r="Y51" s="17">
        <f>Y52+Y53+Y54+Y55+Y56+Y57+Y58</f>
        <v>0</v>
      </c>
      <c r="Z51" s="17">
        <f>Z52+Z53+Z54+Z55+Z56+Z57+Z58</f>
        <v>0</v>
      </c>
      <c r="AA51" s="17">
        <f>AA52+AA53+AA54+AA55+AA56+AA57+AA58</f>
        <v>0</v>
      </c>
      <c r="AB51" s="17">
        <f>AB52+AB53+AB54+AB55+AB56+AB57+AB58</f>
        <v>8</v>
      </c>
      <c r="AC51" s="17">
        <f>AC52+AC53+AC54+AC55+AC56+AC57+AC58</f>
        <v>8</v>
      </c>
      <c r="AD51" s="28"/>
      <c r="AE51" s="28"/>
    </row>
    <row r="52" spans="1:31" ht="23.25" customHeight="1">
      <c r="A52" s="18" t="s">
        <v>63</v>
      </c>
      <c r="B52" s="18" t="s">
        <v>176</v>
      </c>
      <c r="C52" s="19">
        <v>11.9</v>
      </c>
      <c r="D52" s="16">
        <v>230</v>
      </c>
      <c r="E52" s="16">
        <v>250</v>
      </c>
      <c r="F52" s="19">
        <f t="shared" si="3"/>
        <v>21.008403361344538</v>
      </c>
      <c r="G52" s="17">
        <f t="shared" si="1"/>
        <v>35</v>
      </c>
      <c r="H52" s="21">
        <f t="shared" si="10"/>
        <v>15.217391304347828</v>
      </c>
      <c r="I52" s="16">
        <v>0</v>
      </c>
      <c r="J52" s="16">
        <v>3</v>
      </c>
      <c r="K52" s="16">
        <v>0</v>
      </c>
      <c r="L52" s="16">
        <v>15</v>
      </c>
      <c r="M52" s="16">
        <v>17</v>
      </c>
      <c r="N52" s="25"/>
      <c r="O52" s="17">
        <f t="shared" si="4"/>
        <v>33</v>
      </c>
      <c r="P52" s="16">
        <v>3</v>
      </c>
      <c r="Q52" s="16">
        <v>0</v>
      </c>
      <c r="R52" s="41">
        <v>13</v>
      </c>
      <c r="S52" s="41">
        <v>17</v>
      </c>
      <c r="T52" s="44">
        <f t="shared" si="5"/>
        <v>94.28571428571428</v>
      </c>
      <c r="U52" s="17">
        <v>75</v>
      </c>
      <c r="V52" s="44">
        <f t="shared" si="11"/>
        <v>30</v>
      </c>
      <c r="W52" s="17">
        <v>50</v>
      </c>
      <c r="X52" s="44">
        <f t="shared" si="6"/>
        <v>20</v>
      </c>
      <c r="Y52" s="41">
        <v>0</v>
      </c>
      <c r="Z52" s="41"/>
      <c r="AA52" s="41"/>
      <c r="AB52" s="41"/>
      <c r="AC52" s="41"/>
      <c r="AD52" s="28"/>
      <c r="AE52" s="28"/>
    </row>
    <row r="53" spans="1:31" ht="22.5" customHeight="1">
      <c r="A53" s="18" t="s">
        <v>64</v>
      </c>
      <c r="B53" s="18" t="s">
        <v>143</v>
      </c>
      <c r="C53" s="19">
        <v>6.1076</v>
      </c>
      <c r="D53" s="16">
        <v>110</v>
      </c>
      <c r="E53" s="16">
        <v>120</v>
      </c>
      <c r="F53" s="19">
        <f t="shared" si="3"/>
        <v>19.647652105573385</v>
      </c>
      <c r="G53" s="17">
        <f t="shared" si="1"/>
        <v>19</v>
      </c>
      <c r="H53" s="21">
        <f t="shared" si="10"/>
        <v>17.272727272727273</v>
      </c>
      <c r="I53" s="16">
        <v>0</v>
      </c>
      <c r="J53" s="16">
        <v>2</v>
      </c>
      <c r="K53" s="16">
        <v>0</v>
      </c>
      <c r="L53" s="16">
        <v>9</v>
      </c>
      <c r="M53" s="16">
        <v>8</v>
      </c>
      <c r="N53" s="25"/>
      <c r="O53" s="17">
        <f t="shared" si="4"/>
        <v>19</v>
      </c>
      <c r="P53" s="16">
        <v>2</v>
      </c>
      <c r="Q53" s="16">
        <v>0</v>
      </c>
      <c r="R53" s="41">
        <v>9</v>
      </c>
      <c r="S53" s="41">
        <v>8</v>
      </c>
      <c r="T53" s="44">
        <f t="shared" si="5"/>
        <v>100</v>
      </c>
      <c r="U53" s="17">
        <v>30</v>
      </c>
      <c r="V53" s="44">
        <f t="shared" si="11"/>
        <v>25</v>
      </c>
      <c r="W53" s="17">
        <v>30</v>
      </c>
      <c r="X53" s="44">
        <f t="shared" si="6"/>
        <v>25</v>
      </c>
      <c r="Y53" s="41">
        <v>0</v>
      </c>
      <c r="Z53" s="41"/>
      <c r="AA53" s="41"/>
      <c r="AB53" s="41"/>
      <c r="AC53" s="41"/>
      <c r="AD53" s="28"/>
      <c r="AE53" s="28"/>
    </row>
    <row r="54" spans="1:31" ht="21" customHeight="1">
      <c r="A54" s="18" t="s">
        <v>65</v>
      </c>
      <c r="B54" s="18" t="s">
        <v>170</v>
      </c>
      <c r="C54" s="19">
        <v>7.843</v>
      </c>
      <c r="D54" s="16">
        <v>123</v>
      </c>
      <c r="E54" s="16">
        <v>140</v>
      </c>
      <c r="F54" s="19">
        <f t="shared" si="3"/>
        <v>17.850312380466658</v>
      </c>
      <c r="G54" s="17">
        <f t="shared" si="1"/>
        <v>21</v>
      </c>
      <c r="H54" s="21">
        <f t="shared" si="10"/>
        <v>17.073170731707318</v>
      </c>
      <c r="I54" s="16">
        <v>0</v>
      </c>
      <c r="J54" s="16">
        <v>0</v>
      </c>
      <c r="K54" s="16">
        <v>0</v>
      </c>
      <c r="L54" s="16">
        <v>11</v>
      </c>
      <c r="M54" s="16">
        <v>10</v>
      </c>
      <c r="N54" s="25"/>
      <c r="O54" s="17">
        <f t="shared" si="4"/>
        <v>21</v>
      </c>
      <c r="P54" s="16">
        <v>0</v>
      </c>
      <c r="Q54" s="16">
        <v>0</v>
      </c>
      <c r="R54" s="41">
        <v>11</v>
      </c>
      <c r="S54" s="41">
        <v>10</v>
      </c>
      <c r="T54" s="44">
        <f t="shared" si="5"/>
        <v>100</v>
      </c>
      <c r="U54" s="17">
        <v>35</v>
      </c>
      <c r="V54" s="44">
        <f t="shared" si="11"/>
        <v>25</v>
      </c>
      <c r="W54" s="17">
        <v>30</v>
      </c>
      <c r="X54" s="44">
        <f>W54/E54*100</f>
        <v>21.428571428571427</v>
      </c>
      <c r="Y54" s="41">
        <v>0</v>
      </c>
      <c r="Z54" s="41"/>
      <c r="AA54" s="41"/>
      <c r="AB54" s="41"/>
      <c r="AC54" s="41"/>
      <c r="AD54" s="28"/>
      <c r="AE54" s="28"/>
    </row>
    <row r="55" spans="1:31" ht="21" customHeight="1">
      <c r="A55" s="18" t="s">
        <v>66</v>
      </c>
      <c r="B55" s="18" t="s">
        <v>160</v>
      </c>
      <c r="C55" s="19">
        <v>41.3</v>
      </c>
      <c r="D55" s="16">
        <v>105</v>
      </c>
      <c r="E55" s="16">
        <v>115</v>
      </c>
      <c r="F55" s="19">
        <f t="shared" si="3"/>
        <v>2.7845036319612593</v>
      </c>
      <c r="G55" s="17">
        <f t="shared" si="1"/>
        <v>5</v>
      </c>
      <c r="H55" s="21">
        <f t="shared" si="10"/>
        <v>4.761904761904762</v>
      </c>
      <c r="I55" s="16">
        <v>0</v>
      </c>
      <c r="J55" s="16">
        <v>0</v>
      </c>
      <c r="K55" s="16">
        <v>0</v>
      </c>
      <c r="L55" s="16">
        <v>3</v>
      </c>
      <c r="M55" s="16">
        <v>2</v>
      </c>
      <c r="N55" s="25"/>
      <c r="O55" s="17">
        <f t="shared" si="4"/>
        <v>5</v>
      </c>
      <c r="P55" s="16">
        <v>0</v>
      </c>
      <c r="Q55" s="16">
        <v>0</v>
      </c>
      <c r="R55" s="16">
        <v>3</v>
      </c>
      <c r="S55" s="16">
        <v>2</v>
      </c>
      <c r="T55" s="21">
        <f t="shared" si="5"/>
        <v>100</v>
      </c>
      <c r="U55" s="17">
        <v>8</v>
      </c>
      <c r="V55" s="21">
        <f t="shared" si="11"/>
        <v>6.956521739130435</v>
      </c>
      <c r="W55" s="17">
        <v>8</v>
      </c>
      <c r="X55" s="21">
        <f t="shared" si="6"/>
        <v>6.956521739130435</v>
      </c>
      <c r="Y55" s="16">
        <v>0</v>
      </c>
      <c r="Z55" s="16"/>
      <c r="AA55" s="16"/>
      <c r="AB55" s="16"/>
      <c r="AC55" s="16"/>
      <c r="AD55" s="28"/>
      <c r="AE55" s="28"/>
    </row>
    <row r="56" spans="1:31" ht="19.5" customHeight="1">
      <c r="A56" s="42" t="s">
        <v>67</v>
      </c>
      <c r="B56" s="42" t="s">
        <v>141</v>
      </c>
      <c r="C56" s="43">
        <v>4.26649</v>
      </c>
      <c r="D56" s="20">
        <v>70</v>
      </c>
      <c r="E56" s="20">
        <v>80</v>
      </c>
      <c r="F56" s="43">
        <f t="shared" si="3"/>
        <v>18.750776399335283</v>
      </c>
      <c r="G56" s="17">
        <f t="shared" si="1"/>
        <v>12</v>
      </c>
      <c r="H56" s="51">
        <f t="shared" si="10"/>
        <v>17.142857142857142</v>
      </c>
      <c r="I56" s="20">
        <v>0</v>
      </c>
      <c r="J56" s="20">
        <v>0</v>
      </c>
      <c r="K56" s="20">
        <v>0</v>
      </c>
      <c r="L56" s="20">
        <v>6</v>
      </c>
      <c r="M56" s="20">
        <v>6</v>
      </c>
      <c r="N56" s="52"/>
      <c r="O56" s="17">
        <f t="shared" si="4"/>
        <v>10</v>
      </c>
      <c r="P56" s="20">
        <v>0</v>
      </c>
      <c r="Q56" s="20">
        <v>0</v>
      </c>
      <c r="R56" s="20">
        <v>6</v>
      </c>
      <c r="S56" s="20">
        <v>4</v>
      </c>
      <c r="T56" s="51">
        <f t="shared" si="5"/>
        <v>83.33333333333334</v>
      </c>
      <c r="U56" s="17">
        <v>20</v>
      </c>
      <c r="V56" s="51">
        <f t="shared" si="11"/>
        <v>25</v>
      </c>
      <c r="W56" s="17">
        <v>19</v>
      </c>
      <c r="X56" s="51">
        <f t="shared" si="6"/>
        <v>23.75</v>
      </c>
      <c r="Y56" s="20">
        <v>0</v>
      </c>
      <c r="Z56" s="20"/>
      <c r="AA56" s="20"/>
      <c r="AB56" s="20"/>
      <c r="AC56" s="20"/>
      <c r="AD56" s="28"/>
      <c r="AE56" s="28"/>
    </row>
    <row r="57" spans="1:31" ht="24.75" customHeight="1">
      <c r="A57" s="42" t="s">
        <v>68</v>
      </c>
      <c r="B57" s="42" t="s">
        <v>177</v>
      </c>
      <c r="C57" s="43">
        <v>10.39</v>
      </c>
      <c r="D57" s="20">
        <v>100</v>
      </c>
      <c r="E57" s="20">
        <v>120</v>
      </c>
      <c r="F57" s="43">
        <f t="shared" si="3"/>
        <v>11.549566891241577</v>
      </c>
      <c r="G57" s="17">
        <f t="shared" si="1"/>
        <v>12</v>
      </c>
      <c r="H57" s="51">
        <f t="shared" si="10"/>
        <v>12</v>
      </c>
      <c r="I57" s="20">
        <v>0</v>
      </c>
      <c r="J57" s="20">
        <v>1</v>
      </c>
      <c r="K57" s="20">
        <v>0</v>
      </c>
      <c r="L57" s="20">
        <v>5</v>
      </c>
      <c r="M57" s="20">
        <v>6</v>
      </c>
      <c r="N57" s="52"/>
      <c r="O57" s="17">
        <f t="shared" si="4"/>
        <v>12</v>
      </c>
      <c r="P57" s="20">
        <v>1</v>
      </c>
      <c r="Q57" s="20">
        <v>0</v>
      </c>
      <c r="R57" s="20">
        <v>5</v>
      </c>
      <c r="S57" s="20">
        <v>6</v>
      </c>
      <c r="T57" s="51">
        <f t="shared" si="5"/>
        <v>100</v>
      </c>
      <c r="U57" s="17">
        <v>18</v>
      </c>
      <c r="V57" s="51">
        <f t="shared" si="11"/>
        <v>15</v>
      </c>
      <c r="W57" s="17">
        <v>18</v>
      </c>
      <c r="X57" s="51">
        <f t="shared" si="6"/>
        <v>15</v>
      </c>
      <c r="Y57" s="20">
        <v>0</v>
      </c>
      <c r="Z57" s="20"/>
      <c r="AA57" s="20"/>
      <c r="AB57" s="20"/>
      <c r="AC57" s="20"/>
      <c r="AD57" s="28"/>
      <c r="AE57" s="28"/>
    </row>
    <row r="58" spans="1:31" ht="22.5" customHeight="1">
      <c r="A58" s="18" t="s">
        <v>69</v>
      </c>
      <c r="B58" s="18" t="s">
        <v>33</v>
      </c>
      <c r="C58" s="19">
        <v>23.03861</v>
      </c>
      <c r="D58" s="16">
        <v>185</v>
      </c>
      <c r="E58" s="16">
        <v>210</v>
      </c>
      <c r="F58" s="19">
        <f t="shared" si="3"/>
        <v>9.115133248056198</v>
      </c>
      <c r="G58" s="17">
        <f t="shared" si="1"/>
        <v>9</v>
      </c>
      <c r="H58" s="21">
        <f t="shared" si="10"/>
        <v>4.864864864864865</v>
      </c>
      <c r="I58" s="16">
        <v>0</v>
      </c>
      <c r="J58" s="16">
        <v>0</v>
      </c>
      <c r="K58" s="16">
        <v>0</v>
      </c>
      <c r="L58" s="16">
        <v>5</v>
      </c>
      <c r="M58" s="16">
        <v>4</v>
      </c>
      <c r="N58" s="56"/>
      <c r="O58" s="17">
        <f t="shared" si="4"/>
        <v>9</v>
      </c>
      <c r="P58" s="16">
        <v>0</v>
      </c>
      <c r="Q58" s="16">
        <v>0</v>
      </c>
      <c r="R58" s="16">
        <v>5</v>
      </c>
      <c r="S58" s="16">
        <v>4</v>
      </c>
      <c r="T58" s="21">
        <f t="shared" si="5"/>
        <v>100</v>
      </c>
      <c r="U58" s="17">
        <v>25</v>
      </c>
      <c r="V58" s="21">
        <f t="shared" si="11"/>
        <v>11.904761904761903</v>
      </c>
      <c r="W58" s="17">
        <f>Z58+AA58+AB58+AC58</f>
        <v>16</v>
      </c>
      <c r="X58" s="21">
        <f t="shared" si="6"/>
        <v>7.6190476190476195</v>
      </c>
      <c r="Y58" s="16">
        <v>0</v>
      </c>
      <c r="Z58" s="16">
        <v>0</v>
      </c>
      <c r="AA58" s="16">
        <v>0</v>
      </c>
      <c r="AB58" s="16">
        <v>8</v>
      </c>
      <c r="AC58" s="16">
        <v>8</v>
      </c>
      <c r="AD58" s="28"/>
      <c r="AE58" s="28"/>
    </row>
    <row r="59" spans="1:31" ht="30" customHeight="1">
      <c r="A59" s="18" t="s">
        <v>209</v>
      </c>
      <c r="B59" s="42" t="s">
        <v>221</v>
      </c>
      <c r="C59" s="19">
        <v>25.04</v>
      </c>
      <c r="D59" s="16">
        <v>15</v>
      </c>
      <c r="E59" s="16">
        <v>15</v>
      </c>
      <c r="F59" s="19">
        <f t="shared" si="3"/>
        <v>0.5990415335463259</v>
      </c>
      <c r="G59" s="17">
        <f t="shared" si="1"/>
        <v>0</v>
      </c>
      <c r="H59" s="21">
        <f t="shared" si="10"/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25"/>
      <c r="O59" s="17">
        <f t="shared" si="4"/>
        <v>0</v>
      </c>
      <c r="P59" s="16">
        <v>0</v>
      </c>
      <c r="Q59" s="16">
        <v>0</v>
      </c>
      <c r="R59" s="41">
        <v>0</v>
      </c>
      <c r="S59" s="41">
        <v>0</v>
      </c>
      <c r="T59" s="44">
        <v>0</v>
      </c>
      <c r="U59" s="17">
        <v>0</v>
      </c>
      <c r="V59" s="44">
        <f t="shared" si="11"/>
        <v>0</v>
      </c>
      <c r="W59" s="17">
        <f>Y59+Z59+AA59+AB59+AC59</f>
        <v>0</v>
      </c>
      <c r="X59" s="44">
        <f t="shared" si="6"/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28"/>
      <c r="AE59" s="28"/>
    </row>
    <row r="60" spans="1:31" ht="26.25" customHeight="1">
      <c r="A60" s="61" t="s">
        <v>70</v>
      </c>
      <c r="B60" s="61" t="s">
        <v>11</v>
      </c>
      <c r="C60" s="64"/>
      <c r="D60" s="17">
        <f>D61+D62+D63</f>
        <v>140</v>
      </c>
      <c r="E60" s="17">
        <f>E61+E62+E63</f>
        <v>170</v>
      </c>
      <c r="F60" s="64"/>
      <c r="G60" s="17">
        <f t="shared" si="1"/>
        <v>11</v>
      </c>
      <c r="H60" s="62">
        <f t="shared" si="10"/>
        <v>7.857142857142857</v>
      </c>
      <c r="I60" s="17">
        <v>0</v>
      </c>
      <c r="J60" s="17">
        <f>J61+J62+J63</f>
        <v>0</v>
      </c>
      <c r="K60" s="17">
        <v>0</v>
      </c>
      <c r="L60" s="17">
        <f>L61+L62+L63</f>
        <v>6</v>
      </c>
      <c r="M60" s="17">
        <f>M61+M62+M63</f>
        <v>5</v>
      </c>
      <c r="N60" s="25"/>
      <c r="O60" s="17">
        <f t="shared" si="4"/>
        <v>11</v>
      </c>
      <c r="P60" s="17">
        <f>P61+P62+P63</f>
        <v>0</v>
      </c>
      <c r="Q60" s="17">
        <f>Q61+Q62+Q63</f>
        <v>0</v>
      </c>
      <c r="R60" s="17">
        <f>R61+R62+R63</f>
        <v>6</v>
      </c>
      <c r="S60" s="17">
        <f>S61+S62+S63</f>
        <v>5</v>
      </c>
      <c r="T60" s="62">
        <f t="shared" si="5"/>
        <v>100</v>
      </c>
      <c r="U60" s="17">
        <f>U61+U62+U63</f>
        <v>13</v>
      </c>
      <c r="V60" s="62">
        <f>U60/E60*100</f>
        <v>7.647058823529412</v>
      </c>
      <c r="W60" s="17">
        <f>W61+W62+W63</f>
        <v>13</v>
      </c>
      <c r="X60" s="62">
        <f t="shared" si="6"/>
        <v>7.647058823529412</v>
      </c>
      <c r="Y60" s="17">
        <f>Y61+Y62+Y63</f>
        <v>0</v>
      </c>
      <c r="Z60" s="17">
        <f>Z61+Z62+Z63</f>
        <v>0</v>
      </c>
      <c r="AA60" s="17">
        <f>AA61+AA62+AA63</f>
        <v>0</v>
      </c>
      <c r="AB60" s="17">
        <f>AB61+AB62+AB63</f>
        <v>0</v>
      </c>
      <c r="AC60" s="17">
        <f>AC61+AC62+AC63</f>
        <v>0</v>
      </c>
      <c r="AD60" s="28"/>
      <c r="AE60" s="28"/>
    </row>
    <row r="61" spans="1:31" ht="25.5" customHeight="1">
      <c r="A61" s="18" t="s">
        <v>71</v>
      </c>
      <c r="B61" s="18" t="s">
        <v>178</v>
      </c>
      <c r="C61" s="19">
        <v>78.4</v>
      </c>
      <c r="D61" s="16">
        <v>0</v>
      </c>
      <c r="E61" s="16">
        <v>0</v>
      </c>
      <c r="F61" s="19">
        <f t="shared" si="3"/>
        <v>0</v>
      </c>
      <c r="G61" s="17">
        <f t="shared" si="1"/>
        <v>0</v>
      </c>
      <c r="H61" s="21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25"/>
      <c r="O61" s="17">
        <f t="shared" si="4"/>
        <v>0</v>
      </c>
      <c r="P61" s="16">
        <v>0</v>
      </c>
      <c r="Q61" s="16">
        <v>0</v>
      </c>
      <c r="R61" s="41">
        <v>0</v>
      </c>
      <c r="S61" s="41">
        <v>0</v>
      </c>
      <c r="T61" s="44">
        <v>0</v>
      </c>
      <c r="U61" s="17">
        <v>0</v>
      </c>
      <c r="V61" s="44">
        <v>0</v>
      </c>
      <c r="W61" s="17">
        <f>Y61+Z61+AA61+AB61+AC61</f>
        <v>0</v>
      </c>
      <c r="X61" s="44">
        <v>0</v>
      </c>
      <c r="Y61" s="41">
        <v>0</v>
      </c>
      <c r="Z61" s="41"/>
      <c r="AA61" s="41"/>
      <c r="AB61" s="41"/>
      <c r="AC61" s="41"/>
      <c r="AD61" s="28"/>
      <c r="AE61" s="28"/>
    </row>
    <row r="62" spans="1:31" ht="23.25" customHeight="1">
      <c r="A62" s="18" t="s">
        <v>72</v>
      </c>
      <c r="B62" s="18" t="s">
        <v>144</v>
      </c>
      <c r="C62" s="19">
        <v>28.3796</v>
      </c>
      <c r="D62" s="16">
        <v>140</v>
      </c>
      <c r="E62" s="16">
        <v>170</v>
      </c>
      <c r="F62" s="19">
        <f t="shared" si="3"/>
        <v>5.990218325839687</v>
      </c>
      <c r="G62" s="17">
        <f t="shared" si="1"/>
        <v>11</v>
      </c>
      <c r="H62" s="21">
        <f>G62/D62*100</f>
        <v>7.857142857142857</v>
      </c>
      <c r="I62" s="16">
        <v>0</v>
      </c>
      <c r="J62" s="16">
        <v>0</v>
      </c>
      <c r="K62" s="16">
        <v>0</v>
      </c>
      <c r="L62" s="16">
        <v>6</v>
      </c>
      <c r="M62" s="16">
        <v>5</v>
      </c>
      <c r="N62" s="25"/>
      <c r="O62" s="17">
        <f t="shared" si="4"/>
        <v>11</v>
      </c>
      <c r="P62" s="16">
        <v>0</v>
      </c>
      <c r="Q62" s="16">
        <v>0</v>
      </c>
      <c r="R62" s="41">
        <v>6</v>
      </c>
      <c r="S62" s="41">
        <v>5</v>
      </c>
      <c r="T62" s="44">
        <f t="shared" si="5"/>
        <v>100</v>
      </c>
      <c r="U62" s="17">
        <v>13</v>
      </c>
      <c r="V62" s="44">
        <f>U62/E62*100</f>
        <v>7.647058823529412</v>
      </c>
      <c r="W62" s="17">
        <v>13</v>
      </c>
      <c r="X62" s="44">
        <f t="shared" si="6"/>
        <v>7.647058823529412</v>
      </c>
      <c r="Y62" s="41">
        <v>0</v>
      </c>
      <c r="Z62" s="41"/>
      <c r="AA62" s="41"/>
      <c r="AB62" s="41"/>
      <c r="AC62" s="41"/>
      <c r="AD62" s="28"/>
      <c r="AE62" s="28"/>
    </row>
    <row r="63" spans="1:31" ht="31.5" customHeight="1">
      <c r="A63" s="18" t="s">
        <v>223</v>
      </c>
      <c r="B63" s="42" t="s">
        <v>222</v>
      </c>
      <c r="C63" s="19">
        <v>7.25</v>
      </c>
      <c r="D63" s="16">
        <v>0</v>
      </c>
      <c r="E63" s="16">
        <v>0</v>
      </c>
      <c r="F63" s="19">
        <f t="shared" si="3"/>
        <v>0</v>
      </c>
      <c r="G63" s="17">
        <f t="shared" si="1"/>
        <v>0</v>
      </c>
      <c r="H63" s="21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25"/>
      <c r="O63" s="17">
        <f t="shared" si="4"/>
        <v>0</v>
      </c>
      <c r="P63" s="16">
        <v>0</v>
      </c>
      <c r="Q63" s="16">
        <v>0</v>
      </c>
      <c r="R63" s="41">
        <v>0</v>
      </c>
      <c r="S63" s="41">
        <v>0</v>
      </c>
      <c r="T63" s="44">
        <v>0</v>
      </c>
      <c r="U63" s="17">
        <v>0</v>
      </c>
      <c r="V63" s="44">
        <v>0</v>
      </c>
      <c r="W63" s="17">
        <f>Y63+Z63+AA63+AB63+AC63</f>
        <v>0</v>
      </c>
      <c r="X63" s="44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28"/>
      <c r="AE63" s="28"/>
    </row>
    <row r="64" spans="1:31" ht="27.75" customHeight="1">
      <c r="A64" s="61" t="s">
        <v>73</v>
      </c>
      <c r="B64" s="61" t="s">
        <v>12</v>
      </c>
      <c r="C64" s="64"/>
      <c r="D64" s="17">
        <f>D65+D66+D67+D68</f>
        <v>125</v>
      </c>
      <c r="E64" s="17">
        <f>E65+E66+E67+E68</f>
        <v>172</v>
      </c>
      <c r="F64" s="64"/>
      <c r="G64" s="17">
        <f t="shared" si="1"/>
        <v>20</v>
      </c>
      <c r="H64" s="62">
        <f>G64/D64*100</f>
        <v>16</v>
      </c>
      <c r="I64" s="17">
        <v>0</v>
      </c>
      <c r="J64" s="17">
        <f>J65+J66+J67+J68</f>
        <v>3</v>
      </c>
      <c r="K64" s="17">
        <v>0</v>
      </c>
      <c r="L64" s="17">
        <f>L65+L66+L67+L68</f>
        <v>7</v>
      </c>
      <c r="M64" s="17">
        <f>M65+M66+M67+M68</f>
        <v>10</v>
      </c>
      <c r="N64" s="25"/>
      <c r="O64" s="17">
        <f t="shared" si="4"/>
        <v>16</v>
      </c>
      <c r="P64" s="17">
        <f>P65+P66+P67+P68</f>
        <v>4</v>
      </c>
      <c r="Q64" s="17">
        <f>Q65+Q66+Q67+Q68</f>
        <v>0</v>
      </c>
      <c r="R64" s="17">
        <f>R65+R66+R67+R68</f>
        <v>4</v>
      </c>
      <c r="S64" s="17">
        <f>S65+S66+S67+S68</f>
        <v>8</v>
      </c>
      <c r="T64" s="62">
        <f t="shared" si="5"/>
        <v>80</v>
      </c>
      <c r="U64" s="17">
        <f>U65+U66+U67+U68</f>
        <v>42</v>
      </c>
      <c r="V64" s="62">
        <f>U64/E64*100</f>
        <v>24.418604651162788</v>
      </c>
      <c r="W64" s="17">
        <f>W65+W66+W67+W68</f>
        <v>42</v>
      </c>
      <c r="X64" s="62">
        <f t="shared" si="6"/>
        <v>24.418604651162788</v>
      </c>
      <c r="Y64" s="17">
        <f>Y65+Y66+Y67+Y68</f>
        <v>0</v>
      </c>
      <c r="Z64" s="17">
        <f>Z65+Z66+Z67+Z68</f>
        <v>0</v>
      </c>
      <c r="AA64" s="17">
        <f>AA65+AA66+AA67+AA68</f>
        <v>0</v>
      </c>
      <c r="AB64" s="17">
        <f>AB65+AB66+AB67+AB68</f>
        <v>0</v>
      </c>
      <c r="AC64" s="17">
        <f>AC65+AC66+AC67+AC68</f>
        <v>0</v>
      </c>
      <c r="AD64" s="28"/>
      <c r="AE64" s="28"/>
    </row>
    <row r="65" spans="1:31" ht="31.5" customHeight="1">
      <c r="A65" s="18" t="s">
        <v>74</v>
      </c>
      <c r="B65" s="42" t="s">
        <v>257</v>
      </c>
      <c r="C65" s="19">
        <v>92.944</v>
      </c>
      <c r="D65" s="16">
        <v>0</v>
      </c>
      <c r="E65" s="16">
        <v>12</v>
      </c>
      <c r="F65" s="19">
        <f t="shared" si="3"/>
        <v>0.1291100017214667</v>
      </c>
      <c r="G65" s="17">
        <f t="shared" si="1"/>
        <v>0</v>
      </c>
      <c r="H65" s="21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25"/>
      <c r="O65" s="17">
        <f t="shared" si="4"/>
        <v>0</v>
      </c>
      <c r="P65" s="16">
        <v>0</v>
      </c>
      <c r="Q65" s="16">
        <v>0</v>
      </c>
      <c r="R65" s="41">
        <v>0</v>
      </c>
      <c r="S65" s="41">
        <v>0</v>
      </c>
      <c r="T65" s="44">
        <v>0</v>
      </c>
      <c r="U65" s="17">
        <v>0</v>
      </c>
      <c r="V65" s="44">
        <f>U65/E65*100</f>
        <v>0</v>
      </c>
      <c r="W65" s="17">
        <f>Y65+Z65+AA65+AB65+AC65</f>
        <v>0</v>
      </c>
      <c r="X65" s="44">
        <f t="shared" si="6"/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28"/>
      <c r="AE65" s="28"/>
    </row>
    <row r="66" spans="1:31" ht="21.75" customHeight="1">
      <c r="A66" s="18" t="s">
        <v>75</v>
      </c>
      <c r="B66" s="42" t="s">
        <v>179</v>
      </c>
      <c r="C66" s="19">
        <v>5.5</v>
      </c>
      <c r="D66" s="16">
        <v>115</v>
      </c>
      <c r="E66" s="16">
        <v>140</v>
      </c>
      <c r="F66" s="19">
        <f t="shared" si="3"/>
        <v>25.454545454545453</v>
      </c>
      <c r="G66" s="17">
        <f t="shared" si="1"/>
        <v>20</v>
      </c>
      <c r="H66" s="21">
        <f>G66/D66*100</f>
        <v>17.391304347826086</v>
      </c>
      <c r="I66" s="16">
        <v>0</v>
      </c>
      <c r="J66" s="16">
        <v>3</v>
      </c>
      <c r="K66" s="16">
        <v>0</v>
      </c>
      <c r="L66" s="16">
        <v>7</v>
      </c>
      <c r="M66" s="16">
        <v>10</v>
      </c>
      <c r="N66" s="25"/>
      <c r="O66" s="17">
        <f t="shared" si="4"/>
        <v>16</v>
      </c>
      <c r="P66" s="16">
        <v>4</v>
      </c>
      <c r="Q66" s="16">
        <v>0</v>
      </c>
      <c r="R66" s="41">
        <v>4</v>
      </c>
      <c r="S66" s="41">
        <v>8</v>
      </c>
      <c r="T66" s="44">
        <f t="shared" si="5"/>
        <v>80</v>
      </c>
      <c r="U66" s="17">
        <v>42</v>
      </c>
      <c r="V66" s="44">
        <f>U66/E66*100</f>
        <v>30</v>
      </c>
      <c r="W66" s="17">
        <v>42</v>
      </c>
      <c r="X66" s="44">
        <f t="shared" si="6"/>
        <v>30</v>
      </c>
      <c r="Y66" s="41">
        <v>0</v>
      </c>
      <c r="Z66" s="41"/>
      <c r="AA66" s="41"/>
      <c r="AB66" s="41"/>
      <c r="AC66" s="41"/>
      <c r="AD66" s="28"/>
      <c r="AE66" s="28"/>
    </row>
    <row r="67" spans="1:31" ht="30" customHeight="1">
      <c r="A67" s="18" t="s">
        <v>134</v>
      </c>
      <c r="B67" s="42" t="s">
        <v>258</v>
      </c>
      <c r="C67" s="19">
        <v>52.1</v>
      </c>
      <c r="D67" s="16">
        <v>10</v>
      </c>
      <c r="E67" s="16">
        <v>20</v>
      </c>
      <c r="F67" s="19">
        <f t="shared" si="3"/>
        <v>0.3838771593090211</v>
      </c>
      <c r="G67" s="17">
        <f t="shared" si="1"/>
        <v>0</v>
      </c>
      <c r="H67" s="21">
        <f>G67/D67*100</f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25"/>
      <c r="O67" s="17">
        <f t="shared" si="4"/>
        <v>0</v>
      </c>
      <c r="P67" s="16">
        <v>0</v>
      </c>
      <c r="Q67" s="16">
        <v>0</v>
      </c>
      <c r="R67" s="41">
        <v>0</v>
      </c>
      <c r="S67" s="41">
        <v>0</v>
      </c>
      <c r="T67" s="44">
        <v>0</v>
      </c>
      <c r="U67" s="17">
        <v>0</v>
      </c>
      <c r="V67" s="44">
        <f>U67/E67*100</f>
        <v>0</v>
      </c>
      <c r="W67" s="17">
        <f>Y67+Z67+AA67+AB67+AC67</f>
        <v>0</v>
      </c>
      <c r="X67" s="44">
        <f t="shared" si="6"/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28"/>
      <c r="AE67" s="28"/>
    </row>
    <row r="68" spans="1:31" ht="32.25" customHeight="1">
      <c r="A68" s="50" t="s">
        <v>136</v>
      </c>
      <c r="B68" s="42" t="s">
        <v>224</v>
      </c>
      <c r="C68" s="19">
        <v>136.4</v>
      </c>
      <c r="D68" s="16">
        <v>0</v>
      </c>
      <c r="E68" s="16">
        <v>0</v>
      </c>
      <c r="F68" s="19">
        <f t="shared" si="3"/>
        <v>0</v>
      </c>
      <c r="G68" s="17">
        <f t="shared" si="1"/>
        <v>0</v>
      </c>
      <c r="H68" s="21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25"/>
      <c r="O68" s="17">
        <f t="shared" si="4"/>
        <v>0</v>
      </c>
      <c r="P68" s="16">
        <v>0</v>
      </c>
      <c r="Q68" s="16">
        <v>0</v>
      </c>
      <c r="R68" s="41">
        <v>0</v>
      </c>
      <c r="S68" s="41">
        <v>0</v>
      </c>
      <c r="T68" s="44">
        <v>0</v>
      </c>
      <c r="U68" s="17">
        <v>0</v>
      </c>
      <c r="V68" s="44">
        <v>0</v>
      </c>
      <c r="W68" s="17">
        <f>Y68+Z68+AA68+AB68+AC68</f>
        <v>0</v>
      </c>
      <c r="X68" s="44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28"/>
      <c r="AE68" s="28"/>
    </row>
    <row r="69" spans="1:253" ht="21" customHeight="1">
      <c r="A69" s="61" t="s">
        <v>76</v>
      </c>
      <c r="B69" s="61" t="s">
        <v>13</v>
      </c>
      <c r="C69" s="64"/>
      <c r="D69" s="17">
        <f>D70+D71+D72+D73</f>
        <v>438</v>
      </c>
      <c r="E69" s="17">
        <f>E70+E71+E72+E73</f>
        <v>550</v>
      </c>
      <c r="F69" s="64"/>
      <c r="G69" s="17">
        <f t="shared" si="1"/>
        <v>69</v>
      </c>
      <c r="H69" s="62">
        <f aca="true" t="shared" si="12" ref="H69:H86">G69/D69*100</f>
        <v>15.753424657534246</v>
      </c>
      <c r="I69" s="17">
        <v>0</v>
      </c>
      <c r="J69" s="17">
        <f>J70+J71+J72</f>
        <v>8</v>
      </c>
      <c r="K69" s="17">
        <v>0</v>
      </c>
      <c r="L69" s="17">
        <f>L70+L71+L72</f>
        <v>28</v>
      </c>
      <c r="M69" s="17">
        <f>M70+M71+M72</f>
        <v>33</v>
      </c>
      <c r="N69" s="25"/>
      <c r="O69" s="17">
        <f t="shared" si="4"/>
        <v>59</v>
      </c>
      <c r="P69" s="17">
        <f>P70+P71+P72</f>
        <v>8</v>
      </c>
      <c r="Q69" s="17">
        <f>Q70+Q71+Q72</f>
        <v>0</v>
      </c>
      <c r="R69" s="17">
        <f>R70+R71+R72</f>
        <v>25</v>
      </c>
      <c r="S69" s="17">
        <f>S70+S71+S72</f>
        <v>26</v>
      </c>
      <c r="T69" s="62">
        <f t="shared" si="5"/>
        <v>85.5072463768116</v>
      </c>
      <c r="U69" s="17">
        <f>U70+U71+U72+U73</f>
        <v>146</v>
      </c>
      <c r="V69" s="62">
        <f aca="true" t="shared" si="13" ref="V69:V79">U69/E69*100</f>
        <v>26.545454545454543</v>
      </c>
      <c r="W69" s="17">
        <f>W70+W71+W72+W73</f>
        <v>146</v>
      </c>
      <c r="X69" s="62">
        <f t="shared" si="6"/>
        <v>26.545454545454543</v>
      </c>
      <c r="Y69" s="17">
        <f>Y70+Y71+Y72</f>
        <v>0</v>
      </c>
      <c r="Z69" s="17">
        <f>Z70+Z71+Z72</f>
        <v>0</v>
      </c>
      <c r="AA69" s="17">
        <f>AA70+AA71+AA72</f>
        <v>0</v>
      </c>
      <c r="AB69" s="17">
        <f>AB70+AB71+AB72</f>
        <v>1</v>
      </c>
      <c r="AC69" s="17">
        <f>AC70+AC71+AC72</f>
        <v>1</v>
      </c>
      <c r="AD69" s="24"/>
      <c r="AE69" s="24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s="1" customFormat="1" ht="21" customHeight="1">
      <c r="A70" s="42" t="s">
        <v>77</v>
      </c>
      <c r="B70" s="42" t="s">
        <v>180</v>
      </c>
      <c r="C70" s="43">
        <v>4.66</v>
      </c>
      <c r="D70" s="20">
        <v>195</v>
      </c>
      <c r="E70" s="20">
        <v>246</v>
      </c>
      <c r="F70" s="43">
        <f t="shared" si="3"/>
        <v>52.78969957081545</v>
      </c>
      <c r="G70" s="17">
        <f t="shared" si="1"/>
        <v>35</v>
      </c>
      <c r="H70" s="51">
        <f t="shared" si="12"/>
        <v>17.94871794871795</v>
      </c>
      <c r="I70" s="20">
        <v>0</v>
      </c>
      <c r="J70" s="20">
        <v>4</v>
      </c>
      <c r="K70" s="20">
        <v>0</v>
      </c>
      <c r="L70" s="20">
        <v>14</v>
      </c>
      <c r="M70" s="20">
        <v>17</v>
      </c>
      <c r="N70" s="54"/>
      <c r="O70" s="17">
        <f t="shared" si="4"/>
        <v>31</v>
      </c>
      <c r="P70" s="20">
        <v>4</v>
      </c>
      <c r="Q70" s="20">
        <v>0</v>
      </c>
      <c r="R70" s="20">
        <v>13</v>
      </c>
      <c r="S70" s="20">
        <v>14</v>
      </c>
      <c r="T70" s="51">
        <f t="shared" si="5"/>
        <v>88.57142857142857</v>
      </c>
      <c r="U70" s="17">
        <v>73</v>
      </c>
      <c r="V70" s="51">
        <f t="shared" si="13"/>
        <v>29.67479674796748</v>
      </c>
      <c r="W70" s="17">
        <v>73</v>
      </c>
      <c r="X70" s="51">
        <f t="shared" si="6"/>
        <v>29.67479674796748</v>
      </c>
      <c r="Y70" s="20">
        <v>0</v>
      </c>
      <c r="Z70" s="20"/>
      <c r="AA70" s="20"/>
      <c r="AB70" s="20"/>
      <c r="AC70" s="20"/>
      <c r="AD70" s="24"/>
      <c r="AE70" s="24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25.5" customHeight="1">
      <c r="A71" s="18" t="s">
        <v>124</v>
      </c>
      <c r="B71" s="18" t="s">
        <v>181</v>
      </c>
      <c r="C71" s="19">
        <v>11.05</v>
      </c>
      <c r="D71" s="16">
        <v>182</v>
      </c>
      <c r="E71" s="16">
        <v>237</v>
      </c>
      <c r="F71" s="19">
        <f t="shared" si="3"/>
        <v>21.447963800904976</v>
      </c>
      <c r="G71" s="17">
        <f t="shared" si="1"/>
        <v>32</v>
      </c>
      <c r="H71" s="21">
        <f t="shared" si="12"/>
        <v>17.582417582417584</v>
      </c>
      <c r="I71" s="16">
        <v>0</v>
      </c>
      <c r="J71" s="16">
        <v>4</v>
      </c>
      <c r="K71" s="16">
        <v>0</v>
      </c>
      <c r="L71" s="16">
        <v>13</v>
      </c>
      <c r="M71" s="16">
        <v>15</v>
      </c>
      <c r="N71" s="25"/>
      <c r="O71" s="17">
        <f t="shared" si="4"/>
        <v>26</v>
      </c>
      <c r="P71" s="16">
        <v>4</v>
      </c>
      <c r="Q71" s="16">
        <v>0</v>
      </c>
      <c r="R71" s="16">
        <v>11</v>
      </c>
      <c r="S71" s="16">
        <v>11</v>
      </c>
      <c r="T71" s="44">
        <f t="shared" si="5"/>
        <v>81.25</v>
      </c>
      <c r="U71" s="17">
        <v>71</v>
      </c>
      <c r="V71" s="44">
        <f t="shared" si="13"/>
        <v>29.957805907172997</v>
      </c>
      <c r="W71" s="17">
        <v>71</v>
      </c>
      <c r="X71" s="44">
        <f t="shared" si="6"/>
        <v>29.957805907172997</v>
      </c>
      <c r="Y71" s="16">
        <v>0</v>
      </c>
      <c r="Z71" s="16"/>
      <c r="AA71" s="16"/>
      <c r="AB71" s="16"/>
      <c r="AC71" s="16"/>
      <c r="AD71" s="24"/>
      <c r="AE71" s="24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ht="29.25" customHeight="1">
      <c r="A72" s="18" t="s">
        <v>211</v>
      </c>
      <c r="B72" s="18" t="s">
        <v>256</v>
      </c>
      <c r="C72" s="19">
        <v>48.696</v>
      </c>
      <c r="D72" s="16">
        <v>51</v>
      </c>
      <c r="E72" s="16">
        <v>50</v>
      </c>
      <c r="F72" s="19">
        <f t="shared" si="3"/>
        <v>1.0267783801544275</v>
      </c>
      <c r="G72" s="17">
        <f t="shared" si="1"/>
        <v>2</v>
      </c>
      <c r="H72" s="21">
        <f t="shared" si="12"/>
        <v>3.9215686274509802</v>
      </c>
      <c r="I72" s="16">
        <v>0</v>
      </c>
      <c r="J72" s="16">
        <v>0</v>
      </c>
      <c r="K72" s="16">
        <v>0</v>
      </c>
      <c r="L72" s="16">
        <v>1</v>
      </c>
      <c r="M72" s="16">
        <v>1</v>
      </c>
      <c r="N72" s="56"/>
      <c r="O72" s="17">
        <f t="shared" si="4"/>
        <v>2</v>
      </c>
      <c r="P72" s="16">
        <v>0</v>
      </c>
      <c r="Q72" s="16">
        <v>0</v>
      </c>
      <c r="R72" s="16">
        <v>1</v>
      </c>
      <c r="S72" s="16">
        <v>1</v>
      </c>
      <c r="T72" s="21">
        <f t="shared" si="5"/>
        <v>100</v>
      </c>
      <c r="U72" s="17">
        <v>2</v>
      </c>
      <c r="V72" s="21">
        <f t="shared" si="13"/>
        <v>4</v>
      </c>
      <c r="W72" s="17">
        <v>2</v>
      </c>
      <c r="X72" s="21">
        <f t="shared" si="6"/>
        <v>4</v>
      </c>
      <c r="Y72" s="16">
        <v>0</v>
      </c>
      <c r="Z72" s="16">
        <v>0</v>
      </c>
      <c r="AA72" s="16">
        <v>0</v>
      </c>
      <c r="AB72" s="16">
        <v>1</v>
      </c>
      <c r="AC72" s="16">
        <v>1</v>
      </c>
      <c r="AD72" s="24"/>
      <c r="AE72" s="24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ht="33" customHeight="1">
      <c r="A73" s="18" t="s">
        <v>254</v>
      </c>
      <c r="B73" s="42" t="s">
        <v>225</v>
      </c>
      <c r="C73" s="19">
        <v>19.16</v>
      </c>
      <c r="D73" s="16">
        <v>10</v>
      </c>
      <c r="E73" s="16">
        <v>17</v>
      </c>
      <c r="F73" s="19">
        <f t="shared" si="3"/>
        <v>0.8872651356993737</v>
      </c>
      <c r="G73" s="17">
        <f t="shared" si="1"/>
        <v>0</v>
      </c>
      <c r="H73" s="21">
        <f t="shared" si="12"/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25"/>
      <c r="O73" s="17">
        <f t="shared" si="4"/>
        <v>0</v>
      </c>
      <c r="P73" s="16">
        <v>0</v>
      </c>
      <c r="Q73" s="16">
        <v>0</v>
      </c>
      <c r="R73" s="16">
        <v>0</v>
      </c>
      <c r="S73" s="16">
        <v>0</v>
      </c>
      <c r="T73" s="44">
        <v>0</v>
      </c>
      <c r="U73" s="17">
        <v>0</v>
      </c>
      <c r="V73" s="44">
        <f t="shared" si="13"/>
        <v>0</v>
      </c>
      <c r="W73" s="17">
        <f>Y73+Z73+AA73+AB73+AC73</f>
        <v>0</v>
      </c>
      <c r="X73" s="44">
        <f t="shared" si="6"/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24"/>
      <c r="AE73" s="24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ht="27" customHeight="1">
      <c r="A74" s="61" t="s">
        <v>78</v>
      </c>
      <c r="B74" s="61" t="s">
        <v>14</v>
      </c>
      <c r="C74" s="64"/>
      <c r="D74" s="17">
        <f>D75+D76+D77+D78+D79</f>
        <v>815</v>
      </c>
      <c r="E74" s="17">
        <f>E75+E76+E77+E78+E79</f>
        <v>844</v>
      </c>
      <c r="F74" s="64"/>
      <c r="G74" s="17">
        <f t="shared" si="1"/>
        <v>105</v>
      </c>
      <c r="H74" s="62">
        <f t="shared" si="12"/>
        <v>12.883435582822086</v>
      </c>
      <c r="I74" s="17">
        <v>0</v>
      </c>
      <c r="J74" s="17">
        <f>J75+J76+J77+J78+J79</f>
        <v>2</v>
      </c>
      <c r="K74" s="17">
        <v>0</v>
      </c>
      <c r="L74" s="17">
        <f>L75+L76+L77+L78+L79</f>
        <v>65</v>
      </c>
      <c r="M74" s="17">
        <f>M75+M76+M77+M78+M79</f>
        <v>38</v>
      </c>
      <c r="N74" s="25"/>
      <c r="O74" s="17">
        <f t="shared" si="4"/>
        <v>98</v>
      </c>
      <c r="P74" s="17">
        <f>P75+P76+P77+P78+P79</f>
        <v>2</v>
      </c>
      <c r="Q74" s="17">
        <f>Q75+Q76+Q77+Q78+Q79</f>
        <v>0</v>
      </c>
      <c r="R74" s="17">
        <f>R75+R76+R77+R78+R79</f>
        <v>64</v>
      </c>
      <c r="S74" s="17">
        <f>S75+S76+S77+S78+S79</f>
        <v>32</v>
      </c>
      <c r="T74" s="62">
        <f t="shared" si="5"/>
        <v>93.33333333333333</v>
      </c>
      <c r="U74" s="17">
        <f>U75+U76+U77+U78+U79</f>
        <v>144</v>
      </c>
      <c r="V74" s="62">
        <f t="shared" si="13"/>
        <v>17.061611374407583</v>
      </c>
      <c r="W74" s="17">
        <f>W75+W76+W77+W78+W79</f>
        <v>122</v>
      </c>
      <c r="X74" s="62">
        <f t="shared" si="6"/>
        <v>14.454976303317535</v>
      </c>
      <c r="Y74" s="17">
        <f>Y75+Y76+Y77+Y78+Y79</f>
        <v>0</v>
      </c>
      <c r="Z74" s="17">
        <f>Z75+Z76+Z77+Z78+Z79</f>
        <v>0</v>
      </c>
      <c r="AA74" s="17">
        <f>AA75+AA76+AA77+AA78+AA79</f>
        <v>0</v>
      </c>
      <c r="AB74" s="17">
        <f>AB75+AB76+AB77+AB78+AB79</f>
        <v>11</v>
      </c>
      <c r="AC74" s="17">
        <f>AC75+AC76+AC77+AC78+AC79</f>
        <v>11</v>
      </c>
      <c r="AD74" s="24"/>
      <c r="AE74" s="24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ht="21" customHeight="1">
      <c r="A75" s="18" t="s">
        <v>79</v>
      </c>
      <c r="B75" s="18" t="s">
        <v>182</v>
      </c>
      <c r="C75" s="19">
        <v>11.56</v>
      </c>
      <c r="D75" s="16">
        <v>195</v>
      </c>
      <c r="E75" s="16">
        <v>210</v>
      </c>
      <c r="F75" s="19">
        <f t="shared" si="3"/>
        <v>18.166089965397923</v>
      </c>
      <c r="G75" s="17">
        <f t="shared" si="1"/>
        <v>35</v>
      </c>
      <c r="H75" s="21">
        <f t="shared" si="12"/>
        <v>17.94871794871795</v>
      </c>
      <c r="I75" s="16">
        <v>0</v>
      </c>
      <c r="J75" s="16">
        <v>0</v>
      </c>
      <c r="K75" s="16">
        <v>0</v>
      </c>
      <c r="L75" s="16">
        <v>20</v>
      </c>
      <c r="M75" s="16">
        <v>15</v>
      </c>
      <c r="N75" s="25"/>
      <c r="O75" s="17">
        <f t="shared" si="4"/>
        <v>35</v>
      </c>
      <c r="P75" s="16">
        <v>0</v>
      </c>
      <c r="Q75" s="16">
        <v>0</v>
      </c>
      <c r="R75" s="16">
        <v>20</v>
      </c>
      <c r="S75" s="16">
        <v>15</v>
      </c>
      <c r="T75" s="44">
        <f t="shared" si="5"/>
        <v>100</v>
      </c>
      <c r="U75" s="17">
        <v>52</v>
      </c>
      <c r="V75" s="44">
        <f t="shared" si="13"/>
        <v>24.761904761904763</v>
      </c>
      <c r="W75" s="17">
        <v>30</v>
      </c>
      <c r="X75" s="44">
        <f t="shared" si="6"/>
        <v>14.285714285714285</v>
      </c>
      <c r="Y75" s="16">
        <v>0</v>
      </c>
      <c r="Z75" s="16"/>
      <c r="AA75" s="16"/>
      <c r="AB75" s="16"/>
      <c r="AC75" s="16"/>
      <c r="AD75" s="24"/>
      <c r="AE75" s="24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ht="23.25" customHeight="1">
      <c r="A76" s="18" t="s">
        <v>80</v>
      </c>
      <c r="B76" s="18" t="s">
        <v>145</v>
      </c>
      <c r="C76" s="19">
        <v>14.561</v>
      </c>
      <c r="D76" s="16">
        <v>270</v>
      </c>
      <c r="E76" s="16">
        <v>280</v>
      </c>
      <c r="F76" s="19">
        <f t="shared" si="3"/>
        <v>19.22944852688689</v>
      </c>
      <c r="G76" s="17">
        <f t="shared" si="1"/>
        <v>48</v>
      </c>
      <c r="H76" s="21">
        <f t="shared" si="12"/>
        <v>17.77777777777778</v>
      </c>
      <c r="I76" s="16">
        <v>0</v>
      </c>
      <c r="J76" s="16">
        <v>2</v>
      </c>
      <c r="K76" s="16">
        <v>0</v>
      </c>
      <c r="L76" s="16">
        <v>33</v>
      </c>
      <c r="M76" s="16">
        <v>13</v>
      </c>
      <c r="N76" s="25"/>
      <c r="O76" s="17">
        <f t="shared" si="4"/>
        <v>41</v>
      </c>
      <c r="P76" s="16">
        <v>2</v>
      </c>
      <c r="Q76" s="16">
        <v>0</v>
      </c>
      <c r="R76" s="16">
        <v>32</v>
      </c>
      <c r="S76" s="16">
        <v>7</v>
      </c>
      <c r="T76" s="44">
        <f t="shared" si="5"/>
        <v>85.41666666666666</v>
      </c>
      <c r="U76" s="17">
        <v>70</v>
      </c>
      <c r="V76" s="44">
        <f t="shared" si="13"/>
        <v>25</v>
      </c>
      <c r="W76" s="17">
        <v>70</v>
      </c>
      <c r="X76" s="44">
        <f t="shared" si="6"/>
        <v>25</v>
      </c>
      <c r="Y76" s="16">
        <v>0</v>
      </c>
      <c r="Z76" s="16"/>
      <c r="AA76" s="16"/>
      <c r="AB76" s="16"/>
      <c r="AC76" s="16"/>
      <c r="AD76" s="24"/>
      <c r="AE76" s="24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ht="24" customHeight="1">
      <c r="A77" s="18" t="s">
        <v>81</v>
      </c>
      <c r="B77" s="18" t="s">
        <v>15</v>
      </c>
      <c r="C77" s="19">
        <v>35.55868</v>
      </c>
      <c r="D77" s="16">
        <v>220</v>
      </c>
      <c r="E77" s="16">
        <v>200</v>
      </c>
      <c r="F77" s="19">
        <f t="shared" si="3"/>
        <v>5.624505746557521</v>
      </c>
      <c r="G77" s="17">
        <f t="shared" si="1"/>
        <v>17</v>
      </c>
      <c r="H77" s="21">
        <f t="shared" si="12"/>
        <v>7.727272727272727</v>
      </c>
      <c r="I77" s="16">
        <v>0</v>
      </c>
      <c r="J77" s="16">
        <v>0</v>
      </c>
      <c r="K77" s="16">
        <v>0</v>
      </c>
      <c r="L77" s="16">
        <v>9</v>
      </c>
      <c r="M77" s="16">
        <v>8</v>
      </c>
      <c r="N77" s="56"/>
      <c r="O77" s="17">
        <f t="shared" si="4"/>
        <v>17</v>
      </c>
      <c r="P77" s="16">
        <v>0</v>
      </c>
      <c r="Q77" s="16">
        <v>0</v>
      </c>
      <c r="R77" s="16">
        <v>9</v>
      </c>
      <c r="S77" s="16">
        <v>8</v>
      </c>
      <c r="T77" s="21">
        <f t="shared" si="5"/>
        <v>100</v>
      </c>
      <c r="U77" s="17">
        <v>16</v>
      </c>
      <c r="V77" s="21">
        <f t="shared" si="13"/>
        <v>8</v>
      </c>
      <c r="W77" s="17">
        <f>Y77+Z77+AA77+AB77+AC77</f>
        <v>16</v>
      </c>
      <c r="X77" s="21">
        <f t="shared" si="6"/>
        <v>8</v>
      </c>
      <c r="Y77" s="16">
        <v>0</v>
      </c>
      <c r="Z77" s="16">
        <v>0</v>
      </c>
      <c r="AA77" s="16">
        <v>0</v>
      </c>
      <c r="AB77" s="16">
        <v>8</v>
      </c>
      <c r="AC77" s="16">
        <v>8</v>
      </c>
      <c r="AD77" s="24"/>
      <c r="AE77" s="24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spans="1:253" ht="28.5" customHeight="1">
      <c r="A78" s="42" t="s">
        <v>243</v>
      </c>
      <c r="B78" s="42" t="s">
        <v>226</v>
      </c>
      <c r="C78" s="43">
        <v>46.24</v>
      </c>
      <c r="D78" s="20">
        <v>20</v>
      </c>
      <c r="E78" s="20">
        <v>24</v>
      </c>
      <c r="F78" s="19">
        <f t="shared" si="3"/>
        <v>0.5190311418685121</v>
      </c>
      <c r="G78" s="17">
        <f t="shared" si="1"/>
        <v>0</v>
      </c>
      <c r="H78" s="21">
        <f t="shared" si="12"/>
        <v>0</v>
      </c>
      <c r="I78" s="16">
        <v>0</v>
      </c>
      <c r="J78" s="20">
        <v>0</v>
      </c>
      <c r="K78" s="16">
        <v>0</v>
      </c>
      <c r="L78" s="20">
        <v>0</v>
      </c>
      <c r="M78" s="20">
        <v>0</v>
      </c>
      <c r="N78" s="25"/>
      <c r="O78" s="17">
        <f t="shared" si="4"/>
        <v>0</v>
      </c>
      <c r="P78" s="16">
        <v>0</v>
      </c>
      <c r="Q78" s="16">
        <v>0</v>
      </c>
      <c r="R78" s="16">
        <v>0</v>
      </c>
      <c r="S78" s="16">
        <v>0</v>
      </c>
      <c r="T78" s="44">
        <v>0</v>
      </c>
      <c r="U78" s="17">
        <v>0</v>
      </c>
      <c r="V78" s="44">
        <f t="shared" si="13"/>
        <v>0</v>
      </c>
      <c r="W78" s="17">
        <f>Y78+Z78+AA78+AB78+AC78</f>
        <v>0</v>
      </c>
      <c r="X78" s="44">
        <f t="shared" si="6"/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24"/>
      <c r="AE78" s="24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ht="31.5" customHeight="1">
      <c r="A79" s="18" t="s">
        <v>244</v>
      </c>
      <c r="B79" s="18" t="s">
        <v>265</v>
      </c>
      <c r="C79" s="19">
        <v>93.156</v>
      </c>
      <c r="D79" s="16">
        <v>110</v>
      </c>
      <c r="E79" s="16">
        <v>130</v>
      </c>
      <c r="F79" s="19">
        <f>E79/C79</f>
        <v>1.3955086092146507</v>
      </c>
      <c r="G79" s="17">
        <f t="shared" si="1"/>
        <v>5</v>
      </c>
      <c r="H79" s="21">
        <f t="shared" si="12"/>
        <v>4.545454545454546</v>
      </c>
      <c r="I79" s="16">
        <v>0</v>
      </c>
      <c r="J79" s="16">
        <v>0</v>
      </c>
      <c r="K79" s="16">
        <v>0</v>
      </c>
      <c r="L79" s="16">
        <v>3</v>
      </c>
      <c r="M79" s="16">
        <v>2</v>
      </c>
      <c r="N79" s="56"/>
      <c r="O79" s="17">
        <f t="shared" si="4"/>
        <v>5</v>
      </c>
      <c r="P79" s="16">
        <v>0</v>
      </c>
      <c r="Q79" s="16">
        <v>0</v>
      </c>
      <c r="R79" s="16">
        <v>3</v>
      </c>
      <c r="S79" s="16">
        <v>2</v>
      </c>
      <c r="T79" s="21">
        <f t="shared" si="5"/>
        <v>100</v>
      </c>
      <c r="U79" s="17">
        <v>6</v>
      </c>
      <c r="V79" s="21">
        <f t="shared" si="13"/>
        <v>4.615384615384616</v>
      </c>
      <c r="W79" s="17">
        <f>Y79+Z79+AA79+AB79+AC79</f>
        <v>6</v>
      </c>
      <c r="X79" s="21">
        <f t="shared" si="6"/>
        <v>4.615384615384616</v>
      </c>
      <c r="Y79" s="16">
        <v>0</v>
      </c>
      <c r="Z79" s="16">
        <v>0</v>
      </c>
      <c r="AA79" s="16">
        <v>0</v>
      </c>
      <c r="AB79" s="16">
        <v>3</v>
      </c>
      <c r="AC79" s="16">
        <v>3</v>
      </c>
      <c r="AD79" s="24"/>
      <c r="AE79" s="24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24.75" customHeight="1">
      <c r="A80" s="61" t="s">
        <v>82</v>
      </c>
      <c r="B80" s="61" t="s">
        <v>16</v>
      </c>
      <c r="C80" s="64"/>
      <c r="D80" s="17">
        <f>D81+D82+D83+D84+D85+D86+D87+D88</f>
        <v>295</v>
      </c>
      <c r="E80" s="17">
        <f>E81+E82+E83+E84+E85+E86+E87+E88</f>
        <v>303</v>
      </c>
      <c r="F80" s="64"/>
      <c r="G80" s="17">
        <f aca="true" t="shared" si="14" ref="G80:G139">J80+K80+L80+M80</f>
        <v>37</v>
      </c>
      <c r="H80" s="62">
        <f t="shared" si="12"/>
        <v>12.54237288135593</v>
      </c>
      <c r="I80" s="17">
        <v>0</v>
      </c>
      <c r="J80" s="17">
        <f>J81+J82+J83+J84+J85+J86+J87+J88</f>
        <v>0</v>
      </c>
      <c r="K80" s="17">
        <v>0</v>
      </c>
      <c r="L80" s="17">
        <f>L81+L82+L83+L84+L85+L86+L87+L88</f>
        <v>23</v>
      </c>
      <c r="M80" s="17">
        <f>M81+M82+M83+M84+M85+M86+M87+M88</f>
        <v>14</v>
      </c>
      <c r="N80" s="25"/>
      <c r="O80" s="17">
        <f t="shared" si="4"/>
        <v>31</v>
      </c>
      <c r="P80" s="17">
        <f>P81+P82+P83+P84+P85+P86+P87+P88</f>
        <v>0</v>
      </c>
      <c r="Q80" s="17">
        <f>Q81+Q82+Q83+Q84+Q85+Q86+Q87+Q88</f>
        <v>0</v>
      </c>
      <c r="R80" s="17">
        <f>R81+R82+R83+R84+R85+R86+R87+R88</f>
        <v>20</v>
      </c>
      <c r="S80" s="17">
        <f>S81+S82+S83+S84+S85+S86+S87+S88</f>
        <v>11</v>
      </c>
      <c r="T80" s="62">
        <f t="shared" si="5"/>
        <v>83.78378378378379</v>
      </c>
      <c r="U80" s="17">
        <f>U81+U82+U83+U84+U85+U86+U87+U88</f>
        <v>48</v>
      </c>
      <c r="V80" s="62">
        <f aca="true" t="shared" si="15" ref="V80:V88">U80/E80*100</f>
        <v>15.841584158415841</v>
      </c>
      <c r="W80" s="17">
        <f>W81+W82+W83+W84+W85+W86+W87+W88</f>
        <v>41</v>
      </c>
      <c r="X80" s="62">
        <f t="shared" si="6"/>
        <v>13.531353135313532</v>
      </c>
      <c r="Y80" s="17">
        <f>Y81+Y82+Y83+Y84+Y85+Y86+Y87+Y88</f>
        <v>0</v>
      </c>
      <c r="Z80" s="17">
        <f>Z81+Z82+Z83+Z84+Z85+Z86+Z87+Z88</f>
        <v>0</v>
      </c>
      <c r="AA80" s="17">
        <f>AA81+AA82+AA83+AA84+AA85+AA86+AA87+AA88</f>
        <v>0</v>
      </c>
      <c r="AB80" s="17">
        <f>AB81+AB82+AB83+AB84+AB85+AB86+AB87+AB88</f>
        <v>0</v>
      </c>
      <c r="AC80" s="17">
        <f>AC81+AC82+AC83+AC84+AC85+AC86+AC87+AC88</f>
        <v>0</v>
      </c>
      <c r="AD80" s="24"/>
      <c r="AE80" s="24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23.25" customHeight="1">
      <c r="A81" s="18" t="s">
        <v>83</v>
      </c>
      <c r="B81" s="18" t="s">
        <v>146</v>
      </c>
      <c r="C81" s="19">
        <v>3.03</v>
      </c>
      <c r="D81" s="16">
        <v>60</v>
      </c>
      <c r="E81" s="16">
        <v>60</v>
      </c>
      <c r="F81" s="19">
        <f aca="true" t="shared" si="16" ref="F81:F140">E81/C81</f>
        <v>19.801980198019802</v>
      </c>
      <c r="G81" s="17">
        <f t="shared" si="14"/>
        <v>9</v>
      </c>
      <c r="H81" s="21">
        <f t="shared" si="12"/>
        <v>15</v>
      </c>
      <c r="I81" s="16">
        <v>0</v>
      </c>
      <c r="J81" s="16">
        <v>0</v>
      </c>
      <c r="K81" s="16">
        <v>0</v>
      </c>
      <c r="L81" s="16">
        <v>5</v>
      </c>
      <c r="M81" s="16">
        <v>4</v>
      </c>
      <c r="N81" s="25"/>
      <c r="O81" s="17">
        <f aca="true" t="shared" si="17" ref="O81:O140">P81+Q81+R81+S81</f>
        <v>9</v>
      </c>
      <c r="P81" s="16">
        <v>0</v>
      </c>
      <c r="Q81" s="16">
        <v>0</v>
      </c>
      <c r="R81" s="16">
        <v>5</v>
      </c>
      <c r="S81" s="16">
        <v>4</v>
      </c>
      <c r="T81" s="44">
        <f aca="true" t="shared" si="18" ref="T81:T139">O81/G81*100</f>
        <v>100</v>
      </c>
      <c r="U81" s="17">
        <v>15</v>
      </c>
      <c r="V81" s="44">
        <f t="shared" si="15"/>
        <v>25</v>
      </c>
      <c r="W81" s="17">
        <v>15</v>
      </c>
      <c r="X81" s="44">
        <f aca="true" t="shared" si="19" ref="X81:X140">W81/E81*100</f>
        <v>25</v>
      </c>
      <c r="Y81" s="16">
        <v>0</v>
      </c>
      <c r="Z81" s="16"/>
      <c r="AA81" s="16"/>
      <c r="AB81" s="16"/>
      <c r="AC81" s="16"/>
      <c r="AD81" s="24"/>
      <c r="AE81" s="24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21" customHeight="1">
      <c r="A82" s="42" t="s">
        <v>84</v>
      </c>
      <c r="B82" s="42" t="s">
        <v>183</v>
      </c>
      <c r="C82" s="43">
        <v>4.089</v>
      </c>
      <c r="D82" s="20">
        <v>45</v>
      </c>
      <c r="E82" s="20">
        <v>50</v>
      </c>
      <c r="F82" s="43">
        <f t="shared" si="16"/>
        <v>12.22792858889704</v>
      </c>
      <c r="G82" s="17">
        <f t="shared" si="14"/>
        <v>6</v>
      </c>
      <c r="H82" s="51">
        <f t="shared" si="12"/>
        <v>13.333333333333334</v>
      </c>
      <c r="I82" s="20">
        <v>0</v>
      </c>
      <c r="J82" s="20">
        <v>0</v>
      </c>
      <c r="K82" s="20">
        <v>0</v>
      </c>
      <c r="L82" s="20">
        <v>3</v>
      </c>
      <c r="M82" s="20">
        <v>3</v>
      </c>
      <c r="N82" s="55"/>
      <c r="O82" s="17">
        <f t="shared" si="17"/>
        <v>6</v>
      </c>
      <c r="P82" s="20">
        <v>0</v>
      </c>
      <c r="Q82" s="20">
        <v>0</v>
      </c>
      <c r="R82" s="20">
        <v>3</v>
      </c>
      <c r="S82" s="20">
        <v>3</v>
      </c>
      <c r="T82" s="51">
        <f t="shared" si="18"/>
        <v>100</v>
      </c>
      <c r="U82" s="17">
        <v>10</v>
      </c>
      <c r="V82" s="51">
        <f t="shared" si="15"/>
        <v>20</v>
      </c>
      <c r="W82" s="17">
        <v>5</v>
      </c>
      <c r="X82" s="51">
        <f t="shared" si="19"/>
        <v>10</v>
      </c>
      <c r="Y82" s="20">
        <v>0</v>
      </c>
      <c r="Z82" s="20"/>
      <c r="AA82" s="20"/>
      <c r="AB82" s="20"/>
      <c r="AC82" s="20"/>
      <c r="AD82" s="24"/>
      <c r="AE82" s="24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s="1" customFormat="1" ht="20.25" customHeight="1">
      <c r="A83" s="18" t="s">
        <v>85</v>
      </c>
      <c r="B83" s="42" t="s">
        <v>184</v>
      </c>
      <c r="C83" s="19">
        <v>3.167</v>
      </c>
      <c r="D83" s="16">
        <v>42</v>
      </c>
      <c r="E83" s="16">
        <v>38</v>
      </c>
      <c r="F83" s="19">
        <f t="shared" si="16"/>
        <v>11.998736975055259</v>
      </c>
      <c r="G83" s="17">
        <f t="shared" si="14"/>
        <v>7</v>
      </c>
      <c r="H83" s="21">
        <f t="shared" si="12"/>
        <v>16.666666666666664</v>
      </c>
      <c r="I83" s="16">
        <v>0</v>
      </c>
      <c r="J83" s="16">
        <v>0</v>
      </c>
      <c r="K83" s="16">
        <v>0</v>
      </c>
      <c r="L83" s="16">
        <v>4</v>
      </c>
      <c r="M83" s="16">
        <v>3</v>
      </c>
      <c r="N83" s="25"/>
      <c r="O83" s="17">
        <f t="shared" si="17"/>
        <v>1</v>
      </c>
      <c r="P83" s="16">
        <v>0</v>
      </c>
      <c r="Q83" s="16">
        <v>0</v>
      </c>
      <c r="R83" s="16">
        <v>1</v>
      </c>
      <c r="S83" s="16">
        <v>0</v>
      </c>
      <c r="T83" s="44">
        <f t="shared" si="18"/>
        <v>14.285714285714285</v>
      </c>
      <c r="U83" s="17">
        <v>5</v>
      </c>
      <c r="V83" s="44">
        <f t="shared" si="15"/>
        <v>13.157894736842104</v>
      </c>
      <c r="W83" s="17">
        <v>5</v>
      </c>
      <c r="X83" s="44">
        <f t="shared" si="19"/>
        <v>13.157894736842104</v>
      </c>
      <c r="Y83" s="16">
        <v>0</v>
      </c>
      <c r="Z83" s="16"/>
      <c r="AA83" s="16"/>
      <c r="AB83" s="16"/>
      <c r="AC83" s="16"/>
      <c r="AD83" s="24"/>
      <c r="AE83" s="24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ht="21.75" customHeight="1">
      <c r="A84" s="18" t="s">
        <v>86</v>
      </c>
      <c r="B84" s="18" t="s">
        <v>147</v>
      </c>
      <c r="C84" s="19">
        <v>2.43</v>
      </c>
      <c r="D84" s="16">
        <v>35</v>
      </c>
      <c r="E84" s="16">
        <v>34</v>
      </c>
      <c r="F84" s="19">
        <f t="shared" si="16"/>
        <v>13.991769547325102</v>
      </c>
      <c r="G84" s="17">
        <f t="shared" si="14"/>
        <v>6</v>
      </c>
      <c r="H84" s="21">
        <f t="shared" si="12"/>
        <v>17.142857142857142</v>
      </c>
      <c r="I84" s="16">
        <v>0</v>
      </c>
      <c r="J84" s="16">
        <v>0</v>
      </c>
      <c r="K84" s="16">
        <v>0</v>
      </c>
      <c r="L84" s="16">
        <v>4</v>
      </c>
      <c r="M84" s="16">
        <v>2</v>
      </c>
      <c r="N84" s="25"/>
      <c r="O84" s="17">
        <f t="shared" si="17"/>
        <v>6</v>
      </c>
      <c r="P84" s="16">
        <v>0</v>
      </c>
      <c r="Q84" s="16">
        <v>0</v>
      </c>
      <c r="R84" s="16">
        <v>4</v>
      </c>
      <c r="S84" s="16">
        <v>2</v>
      </c>
      <c r="T84" s="44">
        <f t="shared" si="18"/>
        <v>100</v>
      </c>
      <c r="U84" s="17">
        <v>6</v>
      </c>
      <c r="V84" s="44">
        <f t="shared" si="15"/>
        <v>17.647058823529413</v>
      </c>
      <c r="W84" s="17">
        <v>6</v>
      </c>
      <c r="X84" s="44">
        <f t="shared" si="19"/>
        <v>17.647058823529413</v>
      </c>
      <c r="Y84" s="16">
        <v>0</v>
      </c>
      <c r="Z84" s="16"/>
      <c r="AA84" s="16"/>
      <c r="AB84" s="16"/>
      <c r="AC84" s="16"/>
      <c r="AD84" s="24"/>
      <c r="AE84" s="24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20.25" customHeight="1">
      <c r="A85" s="18" t="s">
        <v>164</v>
      </c>
      <c r="B85" s="18" t="s">
        <v>185</v>
      </c>
      <c r="C85" s="19">
        <v>26.876</v>
      </c>
      <c r="D85" s="16">
        <v>55</v>
      </c>
      <c r="E85" s="16">
        <v>60</v>
      </c>
      <c r="F85" s="19">
        <f t="shared" si="16"/>
        <v>2.2324750706950436</v>
      </c>
      <c r="G85" s="17">
        <f t="shared" si="14"/>
        <v>3</v>
      </c>
      <c r="H85" s="21">
        <f t="shared" si="12"/>
        <v>5.454545454545454</v>
      </c>
      <c r="I85" s="16">
        <v>0</v>
      </c>
      <c r="J85" s="16">
        <v>0</v>
      </c>
      <c r="K85" s="16">
        <v>0</v>
      </c>
      <c r="L85" s="16">
        <v>3</v>
      </c>
      <c r="M85" s="16">
        <v>0</v>
      </c>
      <c r="N85" s="25"/>
      <c r="O85" s="17">
        <f t="shared" si="17"/>
        <v>3</v>
      </c>
      <c r="P85" s="16">
        <v>0</v>
      </c>
      <c r="Q85" s="16">
        <v>0</v>
      </c>
      <c r="R85" s="16">
        <v>3</v>
      </c>
      <c r="S85" s="16">
        <v>0</v>
      </c>
      <c r="T85" s="44">
        <f t="shared" si="18"/>
        <v>100</v>
      </c>
      <c r="U85" s="17">
        <v>4</v>
      </c>
      <c r="V85" s="44">
        <f t="shared" si="15"/>
        <v>6.666666666666667</v>
      </c>
      <c r="W85" s="17">
        <v>4</v>
      </c>
      <c r="X85" s="44">
        <f t="shared" si="19"/>
        <v>6.666666666666667</v>
      </c>
      <c r="Y85" s="16">
        <v>0</v>
      </c>
      <c r="Z85" s="16"/>
      <c r="AA85" s="16"/>
      <c r="AB85" s="16"/>
      <c r="AC85" s="16"/>
      <c r="AD85" s="24"/>
      <c r="AE85" s="24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ht="24" customHeight="1">
      <c r="A86" s="42" t="s">
        <v>245</v>
      </c>
      <c r="B86" s="42" t="s">
        <v>186</v>
      </c>
      <c r="C86" s="43">
        <v>3.485</v>
      </c>
      <c r="D86" s="20">
        <v>40</v>
      </c>
      <c r="E86" s="20">
        <v>44</v>
      </c>
      <c r="F86" s="43">
        <f t="shared" si="16"/>
        <v>12.625538020086085</v>
      </c>
      <c r="G86" s="17">
        <f t="shared" si="14"/>
        <v>6</v>
      </c>
      <c r="H86" s="51">
        <f t="shared" si="12"/>
        <v>15</v>
      </c>
      <c r="I86" s="20">
        <v>0</v>
      </c>
      <c r="J86" s="20">
        <v>0</v>
      </c>
      <c r="K86" s="20">
        <v>0</v>
      </c>
      <c r="L86" s="20">
        <v>4</v>
      </c>
      <c r="M86" s="20">
        <v>2</v>
      </c>
      <c r="N86" s="54"/>
      <c r="O86" s="17">
        <f t="shared" si="17"/>
        <v>6</v>
      </c>
      <c r="P86" s="20">
        <v>0</v>
      </c>
      <c r="Q86" s="20">
        <v>0</v>
      </c>
      <c r="R86" s="20">
        <v>4</v>
      </c>
      <c r="S86" s="20">
        <v>2</v>
      </c>
      <c r="T86" s="51">
        <f t="shared" si="18"/>
        <v>100</v>
      </c>
      <c r="U86" s="17">
        <v>8</v>
      </c>
      <c r="V86" s="51">
        <f t="shared" si="15"/>
        <v>18.181818181818183</v>
      </c>
      <c r="W86" s="17">
        <v>6</v>
      </c>
      <c r="X86" s="51">
        <f t="shared" si="19"/>
        <v>13.636363636363635</v>
      </c>
      <c r="Y86" s="20">
        <v>0</v>
      </c>
      <c r="Z86" s="20"/>
      <c r="AA86" s="20"/>
      <c r="AB86" s="20"/>
      <c r="AC86" s="20"/>
      <c r="AD86" s="24"/>
      <c r="AE86" s="24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ht="31.5" customHeight="1">
      <c r="A87" s="18" t="s">
        <v>246</v>
      </c>
      <c r="B87" s="42" t="s">
        <v>227</v>
      </c>
      <c r="C87" s="19">
        <v>142.071</v>
      </c>
      <c r="D87" s="16">
        <v>0</v>
      </c>
      <c r="E87" s="16">
        <v>0</v>
      </c>
      <c r="F87" s="19">
        <f t="shared" si="16"/>
        <v>0</v>
      </c>
      <c r="G87" s="17">
        <f t="shared" si="14"/>
        <v>0</v>
      </c>
      <c r="H87" s="21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25"/>
      <c r="O87" s="17">
        <f t="shared" si="17"/>
        <v>0</v>
      </c>
      <c r="P87" s="16">
        <v>0</v>
      </c>
      <c r="Q87" s="16">
        <v>0</v>
      </c>
      <c r="R87" s="16">
        <v>0</v>
      </c>
      <c r="S87" s="16">
        <v>0</v>
      </c>
      <c r="T87" s="44">
        <v>0</v>
      </c>
      <c r="U87" s="17">
        <v>0</v>
      </c>
      <c r="V87" s="44">
        <v>0</v>
      </c>
      <c r="W87" s="17">
        <f>Y87+Z87+AA87+AB87+AC87</f>
        <v>0</v>
      </c>
      <c r="X87" s="44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24"/>
      <c r="AE87" s="24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34.5" customHeight="1">
      <c r="A88" s="18" t="s">
        <v>247</v>
      </c>
      <c r="B88" s="42" t="s">
        <v>266</v>
      </c>
      <c r="C88" s="19">
        <v>11.148</v>
      </c>
      <c r="D88" s="16">
        <v>18</v>
      </c>
      <c r="E88" s="16">
        <v>17</v>
      </c>
      <c r="F88" s="19">
        <f t="shared" si="16"/>
        <v>1.5249372084678867</v>
      </c>
      <c r="G88" s="17">
        <f t="shared" si="14"/>
        <v>0</v>
      </c>
      <c r="H88" s="21">
        <f aca="true" t="shared" si="20" ref="H88:H108">G88/D88*100</f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25"/>
      <c r="O88" s="17">
        <f t="shared" si="17"/>
        <v>0</v>
      </c>
      <c r="P88" s="16">
        <v>0</v>
      </c>
      <c r="Q88" s="16">
        <v>0</v>
      </c>
      <c r="R88" s="16">
        <v>0</v>
      </c>
      <c r="S88" s="16">
        <v>0</v>
      </c>
      <c r="T88" s="44">
        <v>0</v>
      </c>
      <c r="U88" s="17">
        <v>0</v>
      </c>
      <c r="V88" s="44">
        <f t="shared" si="15"/>
        <v>0</v>
      </c>
      <c r="W88" s="17">
        <f>Y88+Z88+AA88+AB88+AC88</f>
        <v>0</v>
      </c>
      <c r="X88" s="44">
        <f t="shared" si="19"/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24"/>
      <c r="AE88" s="24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21" customHeight="1">
      <c r="A89" s="61" t="s">
        <v>87</v>
      </c>
      <c r="B89" s="61" t="s">
        <v>31</v>
      </c>
      <c r="C89" s="64"/>
      <c r="D89" s="17">
        <f>D90+D91+D92+D93+D94</f>
        <v>593</v>
      </c>
      <c r="E89" s="17">
        <f>E90+E91+E92+E93+E94</f>
        <v>645</v>
      </c>
      <c r="F89" s="64"/>
      <c r="G89" s="17">
        <f t="shared" si="14"/>
        <v>67</v>
      </c>
      <c r="H89" s="62">
        <f t="shared" si="20"/>
        <v>11.298482293423271</v>
      </c>
      <c r="I89" s="17">
        <v>0</v>
      </c>
      <c r="J89" s="17">
        <f>J90+J91+J92+J93+J94</f>
        <v>1</v>
      </c>
      <c r="K89" s="17">
        <v>0</v>
      </c>
      <c r="L89" s="17">
        <f>L90+L91+L92+L93+L94</f>
        <v>36</v>
      </c>
      <c r="M89" s="17">
        <f>M90+M91+M92+M93+M94</f>
        <v>30</v>
      </c>
      <c r="N89" s="25"/>
      <c r="O89" s="17">
        <f t="shared" si="17"/>
        <v>66</v>
      </c>
      <c r="P89" s="17">
        <f>P90+P91+P92+P93+P94</f>
        <v>1</v>
      </c>
      <c r="Q89" s="17">
        <f>Q90+Q91+Q92+Q93+Q94</f>
        <v>0</v>
      </c>
      <c r="R89" s="17">
        <f>R90+R91+R92+R93+R94</f>
        <v>36</v>
      </c>
      <c r="S89" s="17">
        <f>S90+S91+S92+S93+S94</f>
        <v>29</v>
      </c>
      <c r="T89" s="62">
        <f t="shared" si="18"/>
        <v>98.50746268656717</v>
      </c>
      <c r="U89" s="17">
        <f>U90+U91+U92+U93+U94</f>
        <v>88</v>
      </c>
      <c r="V89" s="62">
        <f aca="true" t="shared" si="21" ref="V89:V94">U89/E89*100</f>
        <v>13.643410852713178</v>
      </c>
      <c r="W89" s="17">
        <f>W90+W91+W92+W93+W94</f>
        <v>83</v>
      </c>
      <c r="X89" s="62">
        <f t="shared" si="19"/>
        <v>12.868217054263567</v>
      </c>
      <c r="Y89" s="17">
        <f>Y90+Y91+Y92+Y93+Y94</f>
        <v>0</v>
      </c>
      <c r="Z89" s="17">
        <f>Z90+Z91+Z92+Z93+Z94</f>
        <v>0</v>
      </c>
      <c r="AA89" s="17">
        <f>AA90+AA91+AA92+AA93+AA94</f>
        <v>0</v>
      </c>
      <c r="AB89" s="17">
        <f>AB90+AB91+AB92+AB93+AB94</f>
        <v>8</v>
      </c>
      <c r="AC89" s="17">
        <f>AC90+AC91+AC92+AC93+AC94</f>
        <v>8</v>
      </c>
      <c r="AD89" s="24"/>
      <c r="AE89" s="24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21.75" customHeight="1">
      <c r="A90" s="18" t="s">
        <v>88</v>
      </c>
      <c r="B90" s="18" t="s">
        <v>187</v>
      </c>
      <c r="C90" s="19">
        <v>11.639</v>
      </c>
      <c r="D90" s="16">
        <v>150</v>
      </c>
      <c r="E90" s="16">
        <v>180</v>
      </c>
      <c r="F90" s="19">
        <f t="shared" si="16"/>
        <v>15.465246155167971</v>
      </c>
      <c r="G90" s="17">
        <f t="shared" si="14"/>
        <v>27</v>
      </c>
      <c r="H90" s="21">
        <f t="shared" si="20"/>
        <v>18</v>
      </c>
      <c r="I90" s="16">
        <v>0</v>
      </c>
      <c r="J90" s="16">
        <v>0</v>
      </c>
      <c r="K90" s="16">
        <v>0</v>
      </c>
      <c r="L90" s="16">
        <v>16</v>
      </c>
      <c r="M90" s="16">
        <v>11</v>
      </c>
      <c r="N90" s="25"/>
      <c r="O90" s="17">
        <f t="shared" si="17"/>
        <v>27</v>
      </c>
      <c r="P90" s="16">
        <v>0</v>
      </c>
      <c r="Q90" s="16">
        <v>0</v>
      </c>
      <c r="R90" s="16">
        <v>16</v>
      </c>
      <c r="S90" s="16">
        <v>11</v>
      </c>
      <c r="T90" s="44">
        <f t="shared" si="18"/>
        <v>100</v>
      </c>
      <c r="U90" s="17">
        <v>45</v>
      </c>
      <c r="V90" s="44">
        <f t="shared" si="21"/>
        <v>25</v>
      </c>
      <c r="W90" s="17">
        <v>40</v>
      </c>
      <c r="X90" s="44">
        <f t="shared" si="19"/>
        <v>22.22222222222222</v>
      </c>
      <c r="Y90" s="16">
        <v>0</v>
      </c>
      <c r="Z90" s="16"/>
      <c r="AA90" s="16"/>
      <c r="AB90" s="16"/>
      <c r="AC90" s="16"/>
      <c r="AD90" s="24"/>
      <c r="AE90" s="24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31" ht="24" customHeight="1">
      <c r="A91" s="18" t="s">
        <v>89</v>
      </c>
      <c r="B91" s="42" t="s">
        <v>253</v>
      </c>
      <c r="C91" s="19">
        <v>53.385</v>
      </c>
      <c r="D91" s="16">
        <v>150</v>
      </c>
      <c r="E91" s="47">
        <v>190</v>
      </c>
      <c r="F91" s="19">
        <f t="shared" si="16"/>
        <v>3.5590521682120446</v>
      </c>
      <c r="G91" s="17">
        <f t="shared" si="14"/>
        <v>10</v>
      </c>
      <c r="H91" s="21">
        <f t="shared" si="20"/>
        <v>6.666666666666667</v>
      </c>
      <c r="I91" s="16">
        <v>0</v>
      </c>
      <c r="J91" s="16">
        <v>0</v>
      </c>
      <c r="K91" s="16">
        <v>0</v>
      </c>
      <c r="L91" s="16">
        <v>6</v>
      </c>
      <c r="M91" s="16">
        <v>4</v>
      </c>
      <c r="N91" s="25"/>
      <c r="O91" s="17">
        <f t="shared" si="17"/>
        <v>10</v>
      </c>
      <c r="P91" s="16">
        <v>0</v>
      </c>
      <c r="Q91" s="16">
        <v>0</v>
      </c>
      <c r="R91" s="41">
        <v>6</v>
      </c>
      <c r="S91" s="41">
        <v>4</v>
      </c>
      <c r="T91" s="44">
        <f t="shared" si="18"/>
        <v>100</v>
      </c>
      <c r="U91" s="17">
        <v>13</v>
      </c>
      <c r="V91" s="44">
        <f t="shared" si="21"/>
        <v>6.842105263157896</v>
      </c>
      <c r="W91" s="17">
        <v>13</v>
      </c>
      <c r="X91" s="44">
        <f t="shared" si="19"/>
        <v>6.842105263157896</v>
      </c>
      <c r="Y91" s="41">
        <v>0</v>
      </c>
      <c r="Z91" s="41"/>
      <c r="AA91" s="41"/>
      <c r="AB91" s="41"/>
      <c r="AC91" s="41"/>
      <c r="AD91" s="28"/>
      <c r="AE91" s="28"/>
    </row>
    <row r="92" spans="1:31" ht="30.75" customHeight="1">
      <c r="A92" s="18" t="s">
        <v>90</v>
      </c>
      <c r="B92" s="42" t="s">
        <v>228</v>
      </c>
      <c r="C92" s="19">
        <v>18.54</v>
      </c>
      <c r="D92" s="16">
        <v>8</v>
      </c>
      <c r="E92" s="16">
        <v>5</v>
      </c>
      <c r="F92" s="19">
        <f t="shared" si="16"/>
        <v>0.2696871628910464</v>
      </c>
      <c r="G92" s="17">
        <f t="shared" si="14"/>
        <v>0</v>
      </c>
      <c r="H92" s="21">
        <f t="shared" si="20"/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25"/>
      <c r="O92" s="17">
        <f t="shared" si="17"/>
        <v>0</v>
      </c>
      <c r="P92" s="16">
        <v>0</v>
      </c>
      <c r="Q92" s="16">
        <v>0</v>
      </c>
      <c r="R92" s="41">
        <v>0</v>
      </c>
      <c r="S92" s="41">
        <v>0</v>
      </c>
      <c r="T92" s="44">
        <v>0</v>
      </c>
      <c r="U92" s="17">
        <v>0</v>
      </c>
      <c r="V92" s="44">
        <f t="shared" si="21"/>
        <v>0</v>
      </c>
      <c r="W92" s="17">
        <f>Y92+Z92+AA92+AB92+AC92</f>
        <v>0</v>
      </c>
      <c r="X92" s="44">
        <f t="shared" si="19"/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28"/>
      <c r="AE92" s="28"/>
    </row>
    <row r="93" spans="1:31" ht="19.5" customHeight="1">
      <c r="A93" s="57" t="s">
        <v>91</v>
      </c>
      <c r="B93" s="42" t="s">
        <v>148</v>
      </c>
      <c r="C93" s="43">
        <v>5.6</v>
      </c>
      <c r="D93" s="20">
        <v>80</v>
      </c>
      <c r="E93" s="20">
        <v>70</v>
      </c>
      <c r="F93" s="43">
        <f t="shared" si="16"/>
        <v>12.5</v>
      </c>
      <c r="G93" s="17">
        <f t="shared" si="14"/>
        <v>14</v>
      </c>
      <c r="H93" s="51">
        <f t="shared" si="20"/>
        <v>17.5</v>
      </c>
      <c r="I93" s="20">
        <v>0</v>
      </c>
      <c r="J93" s="20">
        <v>1</v>
      </c>
      <c r="K93" s="20">
        <v>0</v>
      </c>
      <c r="L93" s="20">
        <v>6</v>
      </c>
      <c r="M93" s="20">
        <v>7</v>
      </c>
      <c r="N93" s="52"/>
      <c r="O93" s="17">
        <f t="shared" si="17"/>
        <v>13</v>
      </c>
      <c r="P93" s="20">
        <v>1</v>
      </c>
      <c r="Q93" s="20">
        <v>0</v>
      </c>
      <c r="R93" s="20">
        <v>6</v>
      </c>
      <c r="S93" s="20">
        <v>6</v>
      </c>
      <c r="T93" s="51">
        <f t="shared" si="18"/>
        <v>92.85714285714286</v>
      </c>
      <c r="U93" s="17">
        <v>14</v>
      </c>
      <c r="V93" s="51">
        <f t="shared" si="21"/>
        <v>20</v>
      </c>
      <c r="W93" s="17">
        <v>14</v>
      </c>
      <c r="X93" s="51">
        <f t="shared" si="19"/>
        <v>20</v>
      </c>
      <c r="Y93" s="20">
        <v>0</v>
      </c>
      <c r="Z93" s="20"/>
      <c r="AA93" s="20"/>
      <c r="AB93" s="20"/>
      <c r="AC93" s="20"/>
      <c r="AD93" s="28"/>
      <c r="AE93" s="28"/>
    </row>
    <row r="94" spans="1:31" ht="21" customHeight="1">
      <c r="A94" s="42" t="s">
        <v>126</v>
      </c>
      <c r="B94" s="42" t="s">
        <v>17</v>
      </c>
      <c r="C94" s="43">
        <v>43.96891</v>
      </c>
      <c r="D94" s="20">
        <v>205</v>
      </c>
      <c r="E94" s="20">
        <v>200</v>
      </c>
      <c r="F94" s="43">
        <f t="shared" si="16"/>
        <v>4.54866859333106</v>
      </c>
      <c r="G94" s="17">
        <f t="shared" si="14"/>
        <v>16</v>
      </c>
      <c r="H94" s="51">
        <f t="shared" si="20"/>
        <v>7.804878048780488</v>
      </c>
      <c r="I94" s="20">
        <v>0</v>
      </c>
      <c r="J94" s="20">
        <v>0</v>
      </c>
      <c r="K94" s="20">
        <v>0</v>
      </c>
      <c r="L94" s="20">
        <v>8</v>
      </c>
      <c r="M94" s="20">
        <v>8</v>
      </c>
      <c r="N94" s="56"/>
      <c r="O94" s="17">
        <f t="shared" si="17"/>
        <v>16</v>
      </c>
      <c r="P94" s="20">
        <v>0</v>
      </c>
      <c r="Q94" s="20">
        <v>0</v>
      </c>
      <c r="R94" s="20">
        <v>8</v>
      </c>
      <c r="S94" s="20">
        <v>8</v>
      </c>
      <c r="T94" s="51">
        <f t="shared" si="18"/>
        <v>100</v>
      </c>
      <c r="U94" s="17">
        <v>16</v>
      </c>
      <c r="V94" s="51">
        <f t="shared" si="21"/>
        <v>8</v>
      </c>
      <c r="W94" s="17">
        <v>16</v>
      </c>
      <c r="X94" s="51">
        <f t="shared" si="19"/>
        <v>8</v>
      </c>
      <c r="Y94" s="20">
        <v>0</v>
      </c>
      <c r="Z94" s="20">
        <v>0</v>
      </c>
      <c r="AA94" s="20">
        <v>0</v>
      </c>
      <c r="AB94" s="20">
        <v>8</v>
      </c>
      <c r="AC94" s="20">
        <v>8</v>
      </c>
      <c r="AD94" s="28"/>
      <c r="AE94" s="28"/>
    </row>
    <row r="95" spans="1:31" ht="21" customHeight="1">
      <c r="A95" s="61" t="s">
        <v>92</v>
      </c>
      <c r="B95" s="61" t="s">
        <v>18</v>
      </c>
      <c r="C95" s="64"/>
      <c r="D95" s="17">
        <f>D96+D97+D98</f>
        <v>286</v>
      </c>
      <c r="E95" s="17">
        <f>E96+E97+E98</f>
        <v>302</v>
      </c>
      <c r="F95" s="64"/>
      <c r="G95" s="17">
        <f t="shared" si="14"/>
        <v>43</v>
      </c>
      <c r="H95" s="62">
        <f t="shared" si="20"/>
        <v>15.034965034965033</v>
      </c>
      <c r="I95" s="17">
        <v>0</v>
      </c>
      <c r="J95" s="17">
        <f>J96+J97</f>
        <v>3</v>
      </c>
      <c r="K95" s="17">
        <v>0</v>
      </c>
      <c r="L95" s="17">
        <f>L96+L97</f>
        <v>19</v>
      </c>
      <c r="M95" s="17">
        <f>M96+M97</f>
        <v>21</v>
      </c>
      <c r="N95" s="25"/>
      <c r="O95" s="17">
        <f t="shared" si="17"/>
        <v>43</v>
      </c>
      <c r="P95" s="17">
        <f>P96+P97</f>
        <v>3</v>
      </c>
      <c r="Q95" s="17">
        <f>Q96+Q97</f>
        <v>0</v>
      </c>
      <c r="R95" s="17">
        <f>R96+R97</f>
        <v>19</v>
      </c>
      <c r="S95" s="17">
        <f>S96+S97</f>
        <v>21</v>
      </c>
      <c r="T95" s="62">
        <f t="shared" si="18"/>
        <v>100</v>
      </c>
      <c r="U95" s="17">
        <f>U96+U97+U98</f>
        <v>68</v>
      </c>
      <c r="V95" s="62">
        <f aca="true" t="shared" si="22" ref="V95:V105">U95/E95*100</f>
        <v>22.516556291390728</v>
      </c>
      <c r="W95" s="17">
        <f>W96+W97+W98</f>
        <v>65</v>
      </c>
      <c r="X95" s="62">
        <f t="shared" si="19"/>
        <v>21.52317880794702</v>
      </c>
      <c r="Y95" s="17">
        <f>Y96+Y97</f>
        <v>0</v>
      </c>
      <c r="Z95" s="17">
        <f>Z96+Z97</f>
        <v>0</v>
      </c>
      <c r="AA95" s="17">
        <f>AA96+AA97</f>
        <v>0</v>
      </c>
      <c r="AB95" s="17">
        <f>AB96+AB97</f>
        <v>0</v>
      </c>
      <c r="AC95" s="17">
        <f>AC96+AC97</f>
        <v>0</v>
      </c>
      <c r="AD95" s="28"/>
      <c r="AE95" s="28"/>
    </row>
    <row r="96" spans="1:31" ht="21" customHeight="1">
      <c r="A96" s="18" t="s">
        <v>93</v>
      </c>
      <c r="B96" s="18" t="s">
        <v>149</v>
      </c>
      <c r="C96" s="19">
        <v>14.924</v>
      </c>
      <c r="D96" s="16">
        <v>260</v>
      </c>
      <c r="E96" s="16">
        <v>275</v>
      </c>
      <c r="F96" s="19">
        <f t="shared" si="16"/>
        <v>18.426695255963548</v>
      </c>
      <c r="G96" s="17">
        <f t="shared" si="14"/>
        <v>43</v>
      </c>
      <c r="H96" s="21">
        <f t="shared" si="20"/>
        <v>16.538461538461537</v>
      </c>
      <c r="I96" s="16">
        <v>0</v>
      </c>
      <c r="J96" s="16">
        <v>3</v>
      </c>
      <c r="K96" s="16">
        <v>0</v>
      </c>
      <c r="L96" s="16">
        <v>19</v>
      </c>
      <c r="M96" s="16">
        <v>21</v>
      </c>
      <c r="N96" s="25"/>
      <c r="O96" s="17">
        <f t="shared" si="17"/>
        <v>43</v>
      </c>
      <c r="P96" s="16">
        <v>3</v>
      </c>
      <c r="Q96" s="16">
        <v>0</v>
      </c>
      <c r="R96" s="41">
        <v>19</v>
      </c>
      <c r="S96" s="41">
        <v>21</v>
      </c>
      <c r="T96" s="44">
        <f t="shared" si="18"/>
        <v>100</v>
      </c>
      <c r="U96" s="17">
        <v>68</v>
      </c>
      <c r="V96" s="44">
        <f t="shared" si="22"/>
        <v>24.727272727272727</v>
      </c>
      <c r="W96" s="17">
        <v>65</v>
      </c>
      <c r="X96" s="44">
        <f t="shared" si="19"/>
        <v>23.636363636363637</v>
      </c>
      <c r="Y96" s="41">
        <v>0</v>
      </c>
      <c r="Z96" s="41"/>
      <c r="AA96" s="41"/>
      <c r="AB96" s="41"/>
      <c r="AC96" s="41"/>
      <c r="AD96" s="28"/>
      <c r="AE96" s="28"/>
    </row>
    <row r="97" spans="1:31" ht="28.5" customHeight="1">
      <c r="A97" s="18" t="s">
        <v>94</v>
      </c>
      <c r="B97" s="42" t="s">
        <v>259</v>
      </c>
      <c r="C97" s="19">
        <v>87.01</v>
      </c>
      <c r="D97" s="20">
        <v>22</v>
      </c>
      <c r="E97" s="20">
        <v>23</v>
      </c>
      <c r="F97" s="19">
        <f t="shared" si="16"/>
        <v>0.26433743247902536</v>
      </c>
      <c r="G97" s="17">
        <f t="shared" si="14"/>
        <v>0</v>
      </c>
      <c r="H97" s="21">
        <f t="shared" si="20"/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25"/>
      <c r="O97" s="17">
        <f t="shared" si="17"/>
        <v>0</v>
      </c>
      <c r="P97" s="16">
        <v>0</v>
      </c>
      <c r="Q97" s="16">
        <v>0</v>
      </c>
      <c r="R97" s="41">
        <v>0</v>
      </c>
      <c r="S97" s="41">
        <v>0</v>
      </c>
      <c r="T97" s="44">
        <v>0</v>
      </c>
      <c r="U97" s="17">
        <v>0</v>
      </c>
      <c r="V97" s="44">
        <f t="shared" si="22"/>
        <v>0</v>
      </c>
      <c r="W97" s="17">
        <v>0</v>
      </c>
      <c r="X97" s="44">
        <f t="shared" si="19"/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28"/>
      <c r="AE97" s="28"/>
    </row>
    <row r="98" spans="1:31" ht="32.25" customHeight="1">
      <c r="A98" s="18" t="s">
        <v>125</v>
      </c>
      <c r="B98" s="42" t="s">
        <v>229</v>
      </c>
      <c r="C98" s="19">
        <v>54.68</v>
      </c>
      <c r="D98" s="20">
        <v>4</v>
      </c>
      <c r="E98" s="58">
        <v>4</v>
      </c>
      <c r="F98" s="19">
        <f t="shared" si="16"/>
        <v>0.07315288953913679</v>
      </c>
      <c r="G98" s="17">
        <f t="shared" si="14"/>
        <v>0</v>
      </c>
      <c r="H98" s="21">
        <f t="shared" si="20"/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25"/>
      <c r="O98" s="17">
        <f t="shared" si="17"/>
        <v>0</v>
      </c>
      <c r="P98" s="16">
        <v>0</v>
      </c>
      <c r="Q98" s="16">
        <v>0</v>
      </c>
      <c r="R98" s="41">
        <v>0</v>
      </c>
      <c r="S98" s="41">
        <v>0</v>
      </c>
      <c r="T98" s="44">
        <v>0</v>
      </c>
      <c r="U98" s="17">
        <v>0</v>
      </c>
      <c r="V98" s="44">
        <f t="shared" si="22"/>
        <v>0</v>
      </c>
      <c r="W98" s="17">
        <f>Y98+Z98+AA98+AB98+AC98</f>
        <v>0</v>
      </c>
      <c r="X98" s="44">
        <f t="shared" si="19"/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28"/>
      <c r="AE98" s="28"/>
    </row>
    <row r="99" spans="1:31" ht="25.5" customHeight="1">
      <c r="A99" s="61" t="s">
        <v>116</v>
      </c>
      <c r="B99" s="61" t="s">
        <v>122</v>
      </c>
      <c r="C99" s="64"/>
      <c r="D99" s="17">
        <f>D100+D101</f>
        <v>39</v>
      </c>
      <c r="E99" s="17">
        <f>E100+E101</f>
        <v>49</v>
      </c>
      <c r="F99" s="64"/>
      <c r="G99" s="17">
        <f t="shared" si="14"/>
        <v>0</v>
      </c>
      <c r="H99" s="62">
        <f t="shared" si="20"/>
        <v>0</v>
      </c>
      <c r="I99" s="17">
        <v>0</v>
      </c>
      <c r="J99" s="17">
        <f>J100+J101</f>
        <v>0</v>
      </c>
      <c r="K99" s="17">
        <v>0</v>
      </c>
      <c r="L99" s="17">
        <f>L100+L101</f>
        <v>0</v>
      </c>
      <c r="M99" s="17">
        <f>M100+M101</f>
        <v>0</v>
      </c>
      <c r="N99" s="25"/>
      <c r="O99" s="17">
        <f t="shared" si="17"/>
        <v>0</v>
      </c>
      <c r="P99" s="17">
        <f>P100+P101</f>
        <v>0</v>
      </c>
      <c r="Q99" s="17">
        <f>Q100+Q101</f>
        <v>0</v>
      </c>
      <c r="R99" s="17">
        <f>R100+R101</f>
        <v>0</v>
      </c>
      <c r="S99" s="17">
        <f>S100+S101</f>
        <v>0</v>
      </c>
      <c r="T99" s="62">
        <v>0</v>
      </c>
      <c r="U99" s="17">
        <f>U100+U101</f>
        <v>0</v>
      </c>
      <c r="V99" s="62">
        <f t="shared" si="22"/>
        <v>0</v>
      </c>
      <c r="W99" s="17">
        <f>W100+W101</f>
        <v>0</v>
      </c>
      <c r="X99" s="62">
        <f t="shared" si="19"/>
        <v>0</v>
      </c>
      <c r="Y99" s="17">
        <f>Y100+Y101</f>
        <v>0</v>
      </c>
      <c r="Z99" s="17">
        <f>Z100+Z101</f>
        <v>0</v>
      </c>
      <c r="AA99" s="17">
        <f>AA100+AA101</f>
        <v>0</v>
      </c>
      <c r="AB99" s="17">
        <f>AB100+AB101</f>
        <v>0</v>
      </c>
      <c r="AC99" s="17">
        <f>AC100+AC101</f>
        <v>0</v>
      </c>
      <c r="AD99" s="28"/>
      <c r="AE99" s="28"/>
    </row>
    <row r="100" spans="1:31" ht="24" customHeight="1">
      <c r="A100" s="50" t="s">
        <v>117</v>
      </c>
      <c r="B100" s="18" t="s">
        <v>188</v>
      </c>
      <c r="C100" s="19">
        <v>163.6</v>
      </c>
      <c r="D100" s="16">
        <v>31</v>
      </c>
      <c r="E100" s="16">
        <v>36</v>
      </c>
      <c r="F100" s="19">
        <f t="shared" si="16"/>
        <v>0.22004889975550124</v>
      </c>
      <c r="G100" s="17">
        <f t="shared" si="14"/>
        <v>0</v>
      </c>
      <c r="H100" s="21">
        <f t="shared" si="20"/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25"/>
      <c r="O100" s="17">
        <f t="shared" si="17"/>
        <v>0</v>
      </c>
      <c r="P100" s="16">
        <v>0</v>
      </c>
      <c r="Q100" s="16">
        <v>0</v>
      </c>
      <c r="R100" s="41">
        <v>0</v>
      </c>
      <c r="S100" s="41">
        <v>0</v>
      </c>
      <c r="T100" s="44">
        <v>0</v>
      </c>
      <c r="U100" s="17">
        <v>0</v>
      </c>
      <c r="V100" s="44">
        <f t="shared" si="22"/>
        <v>0</v>
      </c>
      <c r="W100" s="17">
        <f>Y100+Z100+AA100+AB100+AC100</f>
        <v>0</v>
      </c>
      <c r="X100" s="44">
        <f t="shared" si="19"/>
        <v>0</v>
      </c>
      <c r="Y100" s="41"/>
      <c r="Z100" s="41"/>
      <c r="AA100" s="41"/>
      <c r="AB100" s="41"/>
      <c r="AC100" s="41"/>
      <c r="AD100" s="28"/>
      <c r="AE100" s="28"/>
    </row>
    <row r="101" spans="1:31" ht="24" customHeight="1">
      <c r="A101" s="18" t="s">
        <v>118</v>
      </c>
      <c r="B101" s="18" t="s">
        <v>189</v>
      </c>
      <c r="C101" s="19">
        <v>7.18</v>
      </c>
      <c r="D101" s="16">
        <v>8</v>
      </c>
      <c r="E101" s="16">
        <v>13</v>
      </c>
      <c r="F101" s="19">
        <f t="shared" si="16"/>
        <v>1.8105849582172702</v>
      </c>
      <c r="G101" s="17">
        <f t="shared" si="14"/>
        <v>0</v>
      </c>
      <c r="H101" s="21">
        <f t="shared" si="20"/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25"/>
      <c r="O101" s="17">
        <f t="shared" si="17"/>
        <v>0</v>
      </c>
      <c r="P101" s="16">
        <v>0</v>
      </c>
      <c r="Q101" s="16">
        <v>0</v>
      </c>
      <c r="R101" s="41">
        <v>0</v>
      </c>
      <c r="S101" s="41">
        <v>0</v>
      </c>
      <c r="T101" s="44">
        <v>0</v>
      </c>
      <c r="U101" s="17">
        <v>0</v>
      </c>
      <c r="V101" s="44">
        <f t="shared" si="22"/>
        <v>0</v>
      </c>
      <c r="W101" s="17">
        <f>Y101+Z101+AA101+AB101+AC101</f>
        <v>0</v>
      </c>
      <c r="X101" s="44">
        <f t="shared" si="19"/>
        <v>0</v>
      </c>
      <c r="Y101" s="41"/>
      <c r="Z101" s="41"/>
      <c r="AA101" s="41"/>
      <c r="AB101" s="41"/>
      <c r="AC101" s="41"/>
      <c r="AD101" s="28"/>
      <c r="AE101" s="28"/>
    </row>
    <row r="102" spans="1:31" ht="26.25" customHeight="1">
      <c r="A102" s="61" t="s">
        <v>95</v>
      </c>
      <c r="B102" s="61" t="s">
        <v>19</v>
      </c>
      <c r="C102" s="64"/>
      <c r="D102" s="17">
        <f>D103+D104+D105+D106+D107</f>
        <v>241</v>
      </c>
      <c r="E102" s="17">
        <f>E103+E104+E105+E106+E107</f>
        <v>276</v>
      </c>
      <c r="F102" s="64"/>
      <c r="G102" s="17">
        <f t="shared" si="14"/>
        <v>28</v>
      </c>
      <c r="H102" s="62">
        <f t="shared" si="20"/>
        <v>11.618257261410788</v>
      </c>
      <c r="I102" s="17">
        <v>0</v>
      </c>
      <c r="J102" s="17">
        <f>J103+J104+J105</f>
        <v>3</v>
      </c>
      <c r="K102" s="17">
        <v>0</v>
      </c>
      <c r="L102" s="17">
        <f>L103+L104+L105</f>
        <v>12</v>
      </c>
      <c r="M102" s="17">
        <f>M103+M104+M105</f>
        <v>13</v>
      </c>
      <c r="N102" s="45"/>
      <c r="O102" s="17">
        <f t="shared" si="17"/>
        <v>28</v>
      </c>
      <c r="P102" s="17">
        <f>P103+P104+P105</f>
        <v>3</v>
      </c>
      <c r="Q102" s="17">
        <f>Q103+Q104+Q105</f>
        <v>0</v>
      </c>
      <c r="R102" s="17">
        <f>R103+R104+R105</f>
        <v>12</v>
      </c>
      <c r="S102" s="17">
        <f>S103+S104+S105</f>
        <v>13</v>
      </c>
      <c r="T102" s="62">
        <f t="shared" si="18"/>
        <v>100</v>
      </c>
      <c r="U102" s="17">
        <f>U103+U104+U105+U106+U107</f>
        <v>38</v>
      </c>
      <c r="V102" s="62">
        <f t="shared" si="22"/>
        <v>13.768115942028986</v>
      </c>
      <c r="W102" s="17">
        <f>W103+W104+W105+W106+W107</f>
        <v>38</v>
      </c>
      <c r="X102" s="62">
        <f t="shared" si="19"/>
        <v>13.768115942028986</v>
      </c>
      <c r="Y102" s="17">
        <f>Y103+Y104+Y105</f>
        <v>0</v>
      </c>
      <c r="Z102" s="17">
        <f>Z103+Z104+Z105</f>
        <v>0</v>
      </c>
      <c r="AA102" s="17">
        <f>AA103+AA104+AA105</f>
        <v>0</v>
      </c>
      <c r="AB102" s="17">
        <f>AB103+AB104+AB105</f>
        <v>0</v>
      </c>
      <c r="AC102" s="17">
        <f>AC103+AC104+AC105</f>
        <v>0</v>
      </c>
      <c r="AD102" s="28"/>
      <c r="AE102" s="28"/>
    </row>
    <row r="103" spans="1:31" ht="24" customHeight="1">
      <c r="A103" s="18" t="s">
        <v>96</v>
      </c>
      <c r="B103" s="42" t="s">
        <v>150</v>
      </c>
      <c r="C103" s="43">
        <v>8.428</v>
      </c>
      <c r="D103" s="20">
        <v>93</v>
      </c>
      <c r="E103" s="20">
        <v>100</v>
      </c>
      <c r="F103" s="19">
        <f t="shared" si="16"/>
        <v>11.865211200759372</v>
      </c>
      <c r="G103" s="17">
        <f t="shared" si="14"/>
        <v>13</v>
      </c>
      <c r="H103" s="21">
        <f t="shared" si="20"/>
        <v>13.978494623655912</v>
      </c>
      <c r="I103" s="16">
        <v>0</v>
      </c>
      <c r="J103" s="20">
        <v>3</v>
      </c>
      <c r="K103" s="16">
        <v>0</v>
      </c>
      <c r="L103" s="20">
        <v>4</v>
      </c>
      <c r="M103" s="20">
        <v>6</v>
      </c>
      <c r="N103" s="45"/>
      <c r="O103" s="17">
        <f t="shared" si="17"/>
        <v>13</v>
      </c>
      <c r="P103" s="16">
        <v>3</v>
      </c>
      <c r="Q103" s="16">
        <v>0</v>
      </c>
      <c r="R103" s="41">
        <v>4</v>
      </c>
      <c r="S103" s="41">
        <v>6</v>
      </c>
      <c r="T103" s="44">
        <f t="shared" si="18"/>
        <v>100</v>
      </c>
      <c r="U103" s="17">
        <v>15</v>
      </c>
      <c r="V103" s="44">
        <f t="shared" si="22"/>
        <v>15</v>
      </c>
      <c r="W103" s="17">
        <v>15</v>
      </c>
      <c r="X103" s="44">
        <f t="shared" si="19"/>
        <v>15</v>
      </c>
      <c r="Y103" s="41">
        <v>0</v>
      </c>
      <c r="Z103" s="41"/>
      <c r="AA103" s="41"/>
      <c r="AB103" s="41"/>
      <c r="AC103" s="41"/>
      <c r="AD103" s="28"/>
      <c r="AE103" s="28"/>
    </row>
    <row r="104" spans="1:31" ht="24" customHeight="1">
      <c r="A104" s="18" t="s">
        <v>97</v>
      </c>
      <c r="B104" s="18" t="s">
        <v>190</v>
      </c>
      <c r="C104" s="19">
        <v>16.518</v>
      </c>
      <c r="D104" s="16">
        <v>88</v>
      </c>
      <c r="E104" s="16">
        <v>110</v>
      </c>
      <c r="F104" s="19">
        <f t="shared" si="16"/>
        <v>6.659401864632522</v>
      </c>
      <c r="G104" s="17">
        <f t="shared" si="14"/>
        <v>7</v>
      </c>
      <c r="H104" s="21">
        <f t="shared" si="20"/>
        <v>7.954545454545454</v>
      </c>
      <c r="I104" s="16">
        <v>0</v>
      </c>
      <c r="J104" s="16">
        <v>0</v>
      </c>
      <c r="K104" s="16">
        <v>0</v>
      </c>
      <c r="L104" s="16">
        <v>4</v>
      </c>
      <c r="M104" s="16">
        <v>3</v>
      </c>
      <c r="N104" s="45"/>
      <c r="O104" s="17">
        <f t="shared" si="17"/>
        <v>7</v>
      </c>
      <c r="P104" s="16">
        <v>0</v>
      </c>
      <c r="Q104" s="16">
        <v>0</v>
      </c>
      <c r="R104" s="41">
        <v>4</v>
      </c>
      <c r="S104" s="41">
        <v>3</v>
      </c>
      <c r="T104" s="44">
        <f t="shared" si="18"/>
        <v>100</v>
      </c>
      <c r="U104" s="17">
        <v>11</v>
      </c>
      <c r="V104" s="44">
        <f t="shared" si="22"/>
        <v>10</v>
      </c>
      <c r="W104" s="17">
        <v>11</v>
      </c>
      <c r="X104" s="44">
        <f t="shared" si="19"/>
        <v>10</v>
      </c>
      <c r="Y104" s="41">
        <v>0</v>
      </c>
      <c r="Z104" s="41"/>
      <c r="AA104" s="41"/>
      <c r="AB104" s="41"/>
      <c r="AC104" s="41"/>
      <c r="AD104" s="28"/>
      <c r="AE104" s="28"/>
    </row>
    <row r="105" spans="1:31" ht="22.5" customHeight="1">
      <c r="A105" s="18" t="s">
        <v>248</v>
      </c>
      <c r="B105" s="18" t="s">
        <v>151</v>
      </c>
      <c r="C105" s="19">
        <v>3.08</v>
      </c>
      <c r="D105" s="16">
        <v>45</v>
      </c>
      <c r="E105" s="16">
        <v>51</v>
      </c>
      <c r="F105" s="19">
        <f t="shared" si="16"/>
        <v>16.558441558441558</v>
      </c>
      <c r="G105" s="17">
        <f t="shared" si="14"/>
        <v>8</v>
      </c>
      <c r="H105" s="21">
        <f t="shared" si="20"/>
        <v>17.77777777777778</v>
      </c>
      <c r="I105" s="16">
        <v>0</v>
      </c>
      <c r="J105" s="16">
        <v>0</v>
      </c>
      <c r="K105" s="16">
        <v>0</v>
      </c>
      <c r="L105" s="16">
        <v>4</v>
      </c>
      <c r="M105" s="16">
        <v>4</v>
      </c>
      <c r="N105" s="45"/>
      <c r="O105" s="17">
        <f t="shared" si="17"/>
        <v>8</v>
      </c>
      <c r="P105" s="16">
        <v>0</v>
      </c>
      <c r="Q105" s="16">
        <v>0</v>
      </c>
      <c r="R105" s="41">
        <v>4</v>
      </c>
      <c r="S105" s="41">
        <v>4</v>
      </c>
      <c r="T105" s="44">
        <f t="shared" si="18"/>
        <v>100</v>
      </c>
      <c r="U105" s="17">
        <v>12</v>
      </c>
      <c r="V105" s="44">
        <f t="shared" si="22"/>
        <v>23.52941176470588</v>
      </c>
      <c r="W105" s="17">
        <v>12</v>
      </c>
      <c r="X105" s="44">
        <f t="shared" si="19"/>
        <v>23.52941176470588</v>
      </c>
      <c r="Y105" s="41">
        <v>0</v>
      </c>
      <c r="Z105" s="41"/>
      <c r="AA105" s="41"/>
      <c r="AB105" s="41"/>
      <c r="AC105" s="41"/>
      <c r="AD105" s="28"/>
      <c r="AE105" s="28"/>
    </row>
    <row r="106" spans="1:31" ht="33" customHeight="1">
      <c r="A106" s="18" t="s">
        <v>249</v>
      </c>
      <c r="B106" s="42" t="s">
        <v>230</v>
      </c>
      <c r="C106" s="19">
        <v>23.65</v>
      </c>
      <c r="D106" s="16">
        <v>5</v>
      </c>
      <c r="E106" s="16">
        <v>0</v>
      </c>
      <c r="F106" s="19">
        <f t="shared" si="16"/>
        <v>0</v>
      </c>
      <c r="G106" s="17">
        <f t="shared" si="14"/>
        <v>0</v>
      </c>
      <c r="H106" s="21">
        <f t="shared" si="20"/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45"/>
      <c r="O106" s="17">
        <f t="shared" si="17"/>
        <v>0</v>
      </c>
      <c r="P106" s="16">
        <v>0</v>
      </c>
      <c r="Q106" s="16">
        <v>0</v>
      </c>
      <c r="R106" s="41">
        <v>0</v>
      </c>
      <c r="S106" s="41">
        <v>0</v>
      </c>
      <c r="T106" s="44">
        <v>0</v>
      </c>
      <c r="U106" s="17">
        <v>0</v>
      </c>
      <c r="V106" s="44">
        <v>0</v>
      </c>
      <c r="W106" s="17">
        <f>Y106+Z106+AA106+AB106+AC106</f>
        <v>0</v>
      </c>
      <c r="X106" s="44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28"/>
      <c r="AE106" s="28"/>
    </row>
    <row r="107" spans="1:31" ht="34.5" customHeight="1">
      <c r="A107" s="18" t="s">
        <v>250</v>
      </c>
      <c r="B107" s="42" t="s">
        <v>231</v>
      </c>
      <c r="C107" s="19">
        <v>42.68</v>
      </c>
      <c r="D107" s="16">
        <v>10</v>
      </c>
      <c r="E107" s="16">
        <v>15</v>
      </c>
      <c r="F107" s="19">
        <f t="shared" si="16"/>
        <v>0.3514526710402999</v>
      </c>
      <c r="G107" s="17">
        <f t="shared" si="14"/>
        <v>0</v>
      </c>
      <c r="H107" s="21">
        <f t="shared" si="20"/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45"/>
      <c r="O107" s="17">
        <f t="shared" si="17"/>
        <v>0</v>
      </c>
      <c r="P107" s="16">
        <v>0</v>
      </c>
      <c r="Q107" s="16">
        <v>0</v>
      </c>
      <c r="R107" s="41">
        <v>0</v>
      </c>
      <c r="S107" s="41">
        <v>0</v>
      </c>
      <c r="T107" s="44">
        <v>0</v>
      </c>
      <c r="U107" s="17">
        <v>0</v>
      </c>
      <c r="V107" s="44">
        <f>U107/E107*100</f>
        <v>0</v>
      </c>
      <c r="W107" s="17">
        <f>Y107+Z107+AA107+AB107+AC107</f>
        <v>0</v>
      </c>
      <c r="X107" s="44">
        <f t="shared" si="19"/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28"/>
      <c r="AE107" s="28"/>
    </row>
    <row r="108" spans="1:31" ht="26.25" customHeight="1">
      <c r="A108" s="61" t="s">
        <v>98</v>
      </c>
      <c r="B108" s="61" t="s">
        <v>20</v>
      </c>
      <c r="C108" s="64"/>
      <c r="D108" s="17">
        <f>D109+D110+D111</f>
        <v>28</v>
      </c>
      <c r="E108" s="17">
        <f>E109+E110+E111</f>
        <v>33</v>
      </c>
      <c r="F108" s="64"/>
      <c r="G108" s="17">
        <f t="shared" si="14"/>
        <v>0</v>
      </c>
      <c r="H108" s="62">
        <f t="shared" si="20"/>
        <v>0</v>
      </c>
      <c r="I108" s="17">
        <v>0</v>
      </c>
      <c r="J108" s="17">
        <f>J109+J110</f>
        <v>0</v>
      </c>
      <c r="K108" s="17">
        <v>0</v>
      </c>
      <c r="L108" s="17">
        <f>L109+L110</f>
        <v>0</v>
      </c>
      <c r="M108" s="17">
        <f>M109+M110</f>
        <v>0</v>
      </c>
      <c r="N108" s="45"/>
      <c r="O108" s="17">
        <f t="shared" si="17"/>
        <v>0</v>
      </c>
      <c r="P108" s="17">
        <f>P109+P110</f>
        <v>0</v>
      </c>
      <c r="Q108" s="17">
        <f>Q109+Q110</f>
        <v>0</v>
      </c>
      <c r="R108" s="17">
        <f>R109+R110</f>
        <v>0</v>
      </c>
      <c r="S108" s="17">
        <f>S109+S110</f>
        <v>0</v>
      </c>
      <c r="T108" s="62">
        <v>0</v>
      </c>
      <c r="U108" s="17">
        <f>U109+U110+U111</f>
        <v>0</v>
      </c>
      <c r="V108" s="62">
        <v>0</v>
      </c>
      <c r="W108" s="17">
        <f>W109+W110+W111</f>
        <v>0</v>
      </c>
      <c r="X108" s="62">
        <f t="shared" si="19"/>
        <v>0</v>
      </c>
      <c r="Y108" s="17">
        <f>Y109+Y110</f>
        <v>0</v>
      </c>
      <c r="Z108" s="17">
        <f>Z109+Z110</f>
        <v>0</v>
      </c>
      <c r="AA108" s="17">
        <f>AA109+AA110</f>
        <v>0</v>
      </c>
      <c r="AB108" s="17">
        <f>AB109+AB110</f>
        <v>0</v>
      </c>
      <c r="AC108" s="17">
        <f>AC109+AC110</f>
        <v>0</v>
      </c>
      <c r="AD108" s="28"/>
      <c r="AE108" s="28"/>
    </row>
    <row r="109" spans="1:31" ht="24.75" customHeight="1">
      <c r="A109" s="18" t="s">
        <v>99</v>
      </c>
      <c r="B109" s="18" t="s">
        <v>208</v>
      </c>
      <c r="C109" s="19">
        <v>103.2</v>
      </c>
      <c r="D109" s="16">
        <v>0</v>
      </c>
      <c r="E109" s="16">
        <v>0</v>
      </c>
      <c r="F109" s="19">
        <f t="shared" si="16"/>
        <v>0</v>
      </c>
      <c r="G109" s="17">
        <f t="shared" si="14"/>
        <v>0</v>
      </c>
      <c r="H109" s="21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45"/>
      <c r="O109" s="17">
        <f t="shared" si="17"/>
        <v>0</v>
      </c>
      <c r="P109" s="16">
        <v>0</v>
      </c>
      <c r="Q109" s="16">
        <v>0</v>
      </c>
      <c r="R109" s="41">
        <v>0</v>
      </c>
      <c r="S109" s="41">
        <v>0</v>
      </c>
      <c r="T109" s="44">
        <v>0</v>
      </c>
      <c r="U109" s="17">
        <v>0</v>
      </c>
      <c r="V109" s="44">
        <v>0</v>
      </c>
      <c r="W109" s="17">
        <f>Y109+Z109+AA109+AB109+AC109</f>
        <v>0</v>
      </c>
      <c r="X109" s="44">
        <v>0</v>
      </c>
      <c r="Y109" s="41">
        <v>0</v>
      </c>
      <c r="Z109" s="41"/>
      <c r="AA109" s="41"/>
      <c r="AB109" s="41"/>
      <c r="AC109" s="41"/>
      <c r="AD109" s="28"/>
      <c r="AE109" s="28"/>
    </row>
    <row r="110" spans="1:31" ht="33" customHeight="1">
      <c r="A110" s="18" t="s">
        <v>100</v>
      </c>
      <c r="B110" s="42" t="s">
        <v>267</v>
      </c>
      <c r="C110" s="19">
        <v>91.771</v>
      </c>
      <c r="D110" s="47">
        <v>28</v>
      </c>
      <c r="E110" s="16">
        <v>33</v>
      </c>
      <c r="F110" s="19">
        <f t="shared" si="16"/>
        <v>0.3595907203800765</v>
      </c>
      <c r="G110" s="17">
        <f t="shared" si="14"/>
        <v>0</v>
      </c>
      <c r="H110" s="21">
        <f>G110/D110*100</f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45"/>
      <c r="O110" s="17">
        <f t="shared" si="17"/>
        <v>0</v>
      </c>
      <c r="P110" s="16">
        <v>0</v>
      </c>
      <c r="Q110" s="16">
        <v>0</v>
      </c>
      <c r="R110" s="41">
        <v>0</v>
      </c>
      <c r="S110" s="41">
        <v>0</v>
      </c>
      <c r="T110" s="44">
        <v>0</v>
      </c>
      <c r="U110" s="17">
        <v>0</v>
      </c>
      <c r="V110" s="44">
        <f>U110/E110*100</f>
        <v>0</v>
      </c>
      <c r="W110" s="17">
        <f>Y110+Z110+AA110+AB110+AC110</f>
        <v>0</v>
      </c>
      <c r="X110" s="44">
        <f t="shared" si="19"/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28"/>
      <c r="AE110" s="28"/>
    </row>
    <row r="111" spans="1:31" ht="34.5" customHeight="1">
      <c r="A111" s="18" t="s">
        <v>127</v>
      </c>
      <c r="B111" s="42" t="s">
        <v>233</v>
      </c>
      <c r="C111" s="19">
        <v>34.25</v>
      </c>
      <c r="D111" s="16">
        <v>0</v>
      </c>
      <c r="E111" s="59">
        <v>0</v>
      </c>
      <c r="F111" s="19">
        <f t="shared" si="16"/>
        <v>0</v>
      </c>
      <c r="G111" s="17">
        <f t="shared" si="14"/>
        <v>0</v>
      </c>
      <c r="H111" s="21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45"/>
      <c r="O111" s="17">
        <f t="shared" si="17"/>
        <v>0</v>
      </c>
      <c r="P111" s="16">
        <v>0</v>
      </c>
      <c r="Q111" s="16">
        <v>0</v>
      </c>
      <c r="R111" s="41">
        <v>0</v>
      </c>
      <c r="S111" s="41">
        <v>0</v>
      </c>
      <c r="T111" s="44">
        <v>0</v>
      </c>
      <c r="U111" s="17">
        <v>0</v>
      </c>
      <c r="V111" s="44">
        <v>0</v>
      </c>
      <c r="W111" s="17">
        <f>Y111+Z111+AA111+AB111+AC111</f>
        <v>0</v>
      </c>
      <c r="X111" s="44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28"/>
      <c r="AE111" s="28"/>
    </row>
    <row r="112" spans="1:31" ht="22.5" customHeight="1">
      <c r="A112" s="65">
        <v>19</v>
      </c>
      <c r="B112" s="66" t="s">
        <v>270</v>
      </c>
      <c r="C112" s="64"/>
      <c r="D112" s="17">
        <f>D113+D114+D115+D116+D117+D118</f>
        <v>275</v>
      </c>
      <c r="E112" s="17">
        <f>E113+E114+E115+E116+E117+E118</f>
        <v>537</v>
      </c>
      <c r="F112" s="64"/>
      <c r="G112" s="17">
        <f t="shared" si="14"/>
        <v>35</v>
      </c>
      <c r="H112" s="62">
        <f aca="true" t="shared" si="23" ref="H112:H122">G112/D112*100</f>
        <v>12.727272727272727</v>
      </c>
      <c r="I112" s="17">
        <v>0</v>
      </c>
      <c r="J112" s="17">
        <f>J113+J114+J115+J116+J117+J118</f>
        <v>3</v>
      </c>
      <c r="K112" s="17">
        <v>0</v>
      </c>
      <c r="L112" s="17">
        <f>L113+L114+L115+L116+L117+L118</f>
        <v>17</v>
      </c>
      <c r="M112" s="17">
        <f>M113+M114+M115+M116+M117+M118</f>
        <v>15</v>
      </c>
      <c r="N112" s="45"/>
      <c r="O112" s="17">
        <f t="shared" si="17"/>
        <v>34</v>
      </c>
      <c r="P112" s="17">
        <f>P113+P114+P115+P116+P117+P118</f>
        <v>2</v>
      </c>
      <c r="Q112" s="17">
        <f>Q113+Q114+Q115+Q116+Q117+Q118</f>
        <v>0</v>
      </c>
      <c r="R112" s="17">
        <f>R113+R114+R115+R116+R117+R118</f>
        <v>17</v>
      </c>
      <c r="S112" s="17">
        <f>S113+S114+S115+S116+S117+S118</f>
        <v>15</v>
      </c>
      <c r="T112" s="62">
        <f t="shared" si="18"/>
        <v>97.14285714285714</v>
      </c>
      <c r="U112" s="17">
        <f>U113+U114+U115+U116+U117+U118</f>
        <v>129</v>
      </c>
      <c r="V112" s="62">
        <f>U112/E112*100</f>
        <v>24.022346368715084</v>
      </c>
      <c r="W112" s="17">
        <f>W113+W114+W115+W116+W117+W118</f>
        <v>82</v>
      </c>
      <c r="X112" s="62">
        <f t="shared" si="19"/>
        <v>15.27001862197393</v>
      </c>
      <c r="Y112" s="17">
        <f>Y113+Y114+Y115+Y116+Y117+Y118</f>
        <v>0</v>
      </c>
      <c r="Z112" s="17">
        <f>Z113+Z114+Z115+Z116+Z117+Z118</f>
        <v>0</v>
      </c>
      <c r="AA112" s="17">
        <f>AA113+AA114+AA115+AA116+AA117+AA118</f>
        <v>0</v>
      </c>
      <c r="AB112" s="17">
        <f>AB113+AB114+AB115+AB116+AB117+AB118</f>
        <v>0</v>
      </c>
      <c r="AC112" s="17">
        <f>AC113+AC114+AC115+AC116+AC117+AC118</f>
        <v>0</v>
      </c>
      <c r="AD112" s="28"/>
      <c r="AE112" s="28"/>
    </row>
    <row r="113" spans="1:31" ht="22.5" customHeight="1">
      <c r="A113" s="18" t="s">
        <v>101</v>
      </c>
      <c r="B113" s="18" t="s">
        <v>152</v>
      </c>
      <c r="C113" s="19">
        <v>4.688</v>
      </c>
      <c r="D113" s="16">
        <v>80</v>
      </c>
      <c r="E113" s="16">
        <v>85</v>
      </c>
      <c r="F113" s="19">
        <f t="shared" si="16"/>
        <v>18.131399317406146</v>
      </c>
      <c r="G113" s="17">
        <f t="shared" si="14"/>
        <v>14</v>
      </c>
      <c r="H113" s="21">
        <f t="shared" si="23"/>
        <v>17.5</v>
      </c>
      <c r="I113" s="16">
        <v>0</v>
      </c>
      <c r="J113" s="16">
        <v>3</v>
      </c>
      <c r="K113" s="16">
        <v>0</v>
      </c>
      <c r="L113" s="16">
        <v>4</v>
      </c>
      <c r="M113" s="16">
        <v>7</v>
      </c>
      <c r="N113" s="45"/>
      <c r="O113" s="17">
        <f t="shared" si="17"/>
        <v>13</v>
      </c>
      <c r="P113" s="16">
        <v>2</v>
      </c>
      <c r="Q113" s="16">
        <v>0</v>
      </c>
      <c r="R113" s="41">
        <v>4</v>
      </c>
      <c r="S113" s="41">
        <v>7</v>
      </c>
      <c r="T113" s="44">
        <f t="shared" si="18"/>
        <v>92.85714285714286</v>
      </c>
      <c r="U113" s="17">
        <v>21</v>
      </c>
      <c r="V113" s="44">
        <f>U113/E113*100</f>
        <v>24.705882352941178</v>
      </c>
      <c r="W113" s="17">
        <v>21</v>
      </c>
      <c r="X113" s="44">
        <f t="shared" si="19"/>
        <v>24.705882352941178</v>
      </c>
      <c r="Y113" s="41">
        <v>0</v>
      </c>
      <c r="Z113" s="41"/>
      <c r="AA113" s="41"/>
      <c r="AB113" s="41"/>
      <c r="AC113" s="41"/>
      <c r="AD113" s="28"/>
      <c r="AE113" s="28"/>
    </row>
    <row r="114" spans="1:31" ht="24" customHeight="1">
      <c r="A114" s="46" t="s">
        <v>102</v>
      </c>
      <c r="B114" s="42" t="s">
        <v>153</v>
      </c>
      <c r="C114" s="43">
        <v>7.022</v>
      </c>
      <c r="D114" s="20">
        <v>120</v>
      </c>
      <c r="E114" s="20">
        <v>172</v>
      </c>
      <c r="F114" s="19">
        <f t="shared" si="16"/>
        <v>24.494446026772998</v>
      </c>
      <c r="G114" s="17">
        <f t="shared" si="14"/>
        <v>21</v>
      </c>
      <c r="H114" s="21">
        <f t="shared" si="23"/>
        <v>17.5</v>
      </c>
      <c r="I114" s="16">
        <v>0</v>
      </c>
      <c r="J114" s="20">
        <v>0</v>
      </c>
      <c r="K114" s="16">
        <v>0</v>
      </c>
      <c r="L114" s="20">
        <v>13</v>
      </c>
      <c r="M114" s="20">
        <v>8</v>
      </c>
      <c r="N114" s="45"/>
      <c r="O114" s="17">
        <f t="shared" si="17"/>
        <v>21</v>
      </c>
      <c r="P114" s="16">
        <v>0</v>
      </c>
      <c r="Q114" s="16">
        <v>0</v>
      </c>
      <c r="R114" s="41">
        <v>13</v>
      </c>
      <c r="S114" s="41">
        <v>8</v>
      </c>
      <c r="T114" s="44">
        <f t="shared" si="18"/>
        <v>100</v>
      </c>
      <c r="U114" s="17">
        <v>51</v>
      </c>
      <c r="V114" s="44">
        <f>U114/E114*100</f>
        <v>29.651162790697676</v>
      </c>
      <c r="W114" s="17">
        <v>21</v>
      </c>
      <c r="X114" s="44">
        <f t="shared" si="19"/>
        <v>12.209302325581394</v>
      </c>
      <c r="Y114" s="41">
        <v>0</v>
      </c>
      <c r="Z114" s="41"/>
      <c r="AA114" s="41"/>
      <c r="AB114" s="41"/>
      <c r="AC114" s="41"/>
      <c r="AD114" s="28"/>
      <c r="AE114" s="28"/>
    </row>
    <row r="115" spans="1:31" ht="24" customHeight="1">
      <c r="A115" s="48" t="s">
        <v>232</v>
      </c>
      <c r="B115" s="49" t="s">
        <v>271</v>
      </c>
      <c r="C115" s="43">
        <v>9.7649</v>
      </c>
      <c r="D115" s="20">
        <v>23</v>
      </c>
      <c r="E115" s="20">
        <v>180</v>
      </c>
      <c r="F115" s="19">
        <f t="shared" si="16"/>
        <v>18.43336849327694</v>
      </c>
      <c r="G115" s="17">
        <f t="shared" si="14"/>
        <v>0</v>
      </c>
      <c r="H115" s="21">
        <f t="shared" si="23"/>
        <v>0</v>
      </c>
      <c r="I115" s="16">
        <v>0</v>
      </c>
      <c r="J115" s="20">
        <v>0</v>
      </c>
      <c r="K115" s="16">
        <v>0</v>
      </c>
      <c r="L115" s="20">
        <v>0</v>
      </c>
      <c r="M115" s="20">
        <v>0</v>
      </c>
      <c r="N115" s="45"/>
      <c r="O115" s="17">
        <f t="shared" si="17"/>
        <v>0</v>
      </c>
      <c r="P115" s="16">
        <v>0</v>
      </c>
      <c r="Q115" s="16">
        <v>0</v>
      </c>
      <c r="R115" s="41">
        <v>0</v>
      </c>
      <c r="S115" s="41">
        <v>0</v>
      </c>
      <c r="T115" s="44">
        <v>0</v>
      </c>
      <c r="U115" s="17">
        <v>45</v>
      </c>
      <c r="V115" s="44">
        <f>U115/E115*100</f>
        <v>25</v>
      </c>
      <c r="W115" s="17">
        <v>40</v>
      </c>
      <c r="X115" s="44">
        <f t="shared" si="19"/>
        <v>22.22222222222222</v>
      </c>
      <c r="Y115" s="41">
        <v>0</v>
      </c>
      <c r="Z115" s="41"/>
      <c r="AA115" s="41"/>
      <c r="AB115" s="41"/>
      <c r="AC115" s="41"/>
      <c r="AD115" s="28"/>
      <c r="AE115" s="28"/>
    </row>
    <row r="116" spans="1:31" ht="21" customHeight="1">
      <c r="A116" s="18" t="s">
        <v>297</v>
      </c>
      <c r="B116" s="42" t="s">
        <v>32</v>
      </c>
      <c r="C116" s="19">
        <v>11.87183</v>
      </c>
      <c r="D116" s="16">
        <v>41</v>
      </c>
      <c r="E116" s="16">
        <v>100</v>
      </c>
      <c r="F116" s="19">
        <f t="shared" si="16"/>
        <v>8.423301209670287</v>
      </c>
      <c r="G116" s="17">
        <f t="shared" si="14"/>
        <v>0</v>
      </c>
      <c r="H116" s="21">
        <f t="shared" si="23"/>
        <v>0</v>
      </c>
      <c r="I116" s="16">
        <v>0</v>
      </c>
      <c r="J116" s="20">
        <v>0</v>
      </c>
      <c r="K116" s="16">
        <v>0</v>
      </c>
      <c r="L116" s="20">
        <v>0</v>
      </c>
      <c r="M116" s="20">
        <v>0</v>
      </c>
      <c r="N116" s="45"/>
      <c r="O116" s="17">
        <f t="shared" si="17"/>
        <v>0</v>
      </c>
      <c r="P116" s="16">
        <v>0</v>
      </c>
      <c r="Q116" s="16">
        <v>0</v>
      </c>
      <c r="R116" s="41">
        <v>0</v>
      </c>
      <c r="S116" s="41">
        <v>0</v>
      </c>
      <c r="T116" s="44">
        <v>0</v>
      </c>
      <c r="U116" s="17">
        <v>12</v>
      </c>
      <c r="V116" s="44">
        <f>U116/E116*100</f>
        <v>12</v>
      </c>
      <c r="W116" s="17">
        <f>Y116+Z116+AA116+AB116+AC116</f>
        <v>0</v>
      </c>
      <c r="X116" s="44">
        <f t="shared" si="19"/>
        <v>0</v>
      </c>
      <c r="Y116" s="41">
        <v>0</v>
      </c>
      <c r="Z116" s="41">
        <v>0</v>
      </c>
      <c r="AA116" s="41">
        <v>0</v>
      </c>
      <c r="AB116" s="41">
        <v>0</v>
      </c>
      <c r="AC116" s="41">
        <v>0</v>
      </c>
      <c r="AD116" s="28"/>
      <c r="AE116" s="28"/>
    </row>
    <row r="117" spans="1:31" ht="30">
      <c r="A117" s="50" t="s">
        <v>298</v>
      </c>
      <c r="B117" s="42" t="s">
        <v>235</v>
      </c>
      <c r="C117" s="19">
        <v>37.35</v>
      </c>
      <c r="D117" s="16">
        <v>8</v>
      </c>
      <c r="E117" s="16">
        <v>0</v>
      </c>
      <c r="F117" s="19">
        <f t="shared" si="16"/>
        <v>0</v>
      </c>
      <c r="G117" s="17">
        <f t="shared" si="14"/>
        <v>0</v>
      </c>
      <c r="H117" s="21">
        <f t="shared" si="23"/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45"/>
      <c r="O117" s="17">
        <f t="shared" si="17"/>
        <v>0</v>
      </c>
      <c r="P117" s="16">
        <v>0</v>
      </c>
      <c r="Q117" s="16">
        <v>0</v>
      </c>
      <c r="R117" s="41">
        <v>0</v>
      </c>
      <c r="S117" s="41">
        <v>0</v>
      </c>
      <c r="T117" s="44">
        <v>0</v>
      </c>
      <c r="U117" s="17">
        <v>0</v>
      </c>
      <c r="V117" s="44">
        <v>0</v>
      </c>
      <c r="W117" s="17">
        <f>Y117+Z117+AA117+AB117+AC117</f>
        <v>0</v>
      </c>
      <c r="X117" s="44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28"/>
      <c r="AE117" s="28"/>
    </row>
    <row r="118" spans="1:31" ht="33" customHeight="1">
      <c r="A118" s="18" t="s">
        <v>299</v>
      </c>
      <c r="B118" s="42" t="s">
        <v>236</v>
      </c>
      <c r="C118" s="19">
        <v>17.12</v>
      </c>
      <c r="D118" s="16">
        <v>3</v>
      </c>
      <c r="E118" s="16">
        <v>0</v>
      </c>
      <c r="F118" s="19">
        <f t="shared" si="16"/>
        <v>0</v>
      </c>
      <c r="G118" s="17">
        <f t="shared" si="14"/>
        <v>0</v>
      </c>
      <c r="H118" s="21">
        <f t="shared" si="23"/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45"/>
      <c r="O118" s="17">
        <f t="shared" si="17"/>
        <v>0</v>
      </c>
      <c r="P118" s="16">
        <v>0</v>
      </c>
      <c r="Q118" s="16">
        <v>0</v>
      </c>
      <c r="R118" s="41">
        <v>0</v>
      </c>
      <c r="S118" s="41">
        <v>0</v>
      </c>
      <c r="T118" s="44">
        <v>0</v>
      </c>
      <c r="U118" s="17">
        <v>0</v>
      </c>
      <c r="V118" s="44">
        <v>0</v>
      </c>
      <c r="W118" s="17">
        <f>Y118+Z118+AA118+AB118+AC118</f>
        <v>0</v>
      </c>
      <c r="X118" s="44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28"/>
      <c r="AE118" s="28"/>
    </row>
    <row r="119" spans="1:31" ht="24" customHeight="1">
      <c r="A119" s="61" t="s">
        <v>103</v>
      </c>
      <c r="B119" s="61" t="s">
        <v>21</v>
      </c>
      <c r="C119" s="64"/>
      <c r="D119" s="17">
        <f>D120+D121+D122+D123</f>
        <v>390</v>
      </c>
      <c r="E119" s="17">
        <f>E120+E121+E122+E123</f>
        <v>364</v>
      </c>
      <c r="F119" s="64"/>
      <c r="G119" s="17">
        <f t="shared" si="14"/>
        <v>50</v>
      </c>
      <c r="H119" s="62">
        <f t="shared" si="23"/>
        <v>12.82051282051282</v>
      </c>
      <c r="I119" s="17">
        <v>0</v>
      </c>
      <c r="J119" s="17">
        <f>J120+J121+J122+J123</f>
        <v>2</v>
      </c>
      <c r="K119" s="17">
        <v>0</v>
      </c>
      <c r="L119" s="17">
        <f>L120+L121+L122+L123</f>
        <v>27</v>
      </c>
      <c r="M119" s="17">
        <f>M120+M121+M122+M123</f>
        <v>21</v>
      </c>
      <c r="N119" s="45"/>
      <c r="O119" s="17">
        <f t="shared" si="17"/>
        <v>40</v>
      </c>
      <c r="P119" s="17">
        <f>P120+P121+P122+P123</f>
        <v>0</v>
      </c>
      <c r="Q119" s="17">
        <f>Q120+Q121+Q122+Q123</f>
        <v>0</v>
      </c>
      <c r="R119" s="17">
        <f>R120+R121+R122+R123</f>
        <v>23</v>
      </c>
      <c r="S119" s="17">
        <f>S120+S121+S122+S123</f>
        <v>17</v>
      </c>
      <c r="T119" s="62">
        <f t="shared" si="18"/>
        <v>80</v>
      </c>
      <c r="U119" s="17">
        <f>U120+U121+U122+U123</f>
        <v>53</v>
      </c>
      <c r="V119" s="62">
        <f>U119/E119*100</f>
        <v>14.560439560439562</v>
      </c>
      <c r="W119" s="17">
        <f>W120+W121+W122+W123</f>
        <v>53</v>
      </c>
      <c r="X119" s="62">
        <f t="shared" si="19"/>
        <v>14.560439560439562</v>
      </c>
      <c r="Y119" s="17">
        <f>Y120+Y121+Y122+Y123</f>
        <v>0</v>
      </c>
      <c r="Z119" s="17">
        <f>Z120+Z121+Z122+Z123</f>
        <v>0</v>
      </c>
      <c r="AA119" s="17">
        <f>AA120+AA121+AA122+AA123</f>
        <v>0</v>
      </c>
      <c r="AB119" s="17">
        <f>AB120+AB121+AB122+AB123</f>
        <v>0</v>
      </c>
      <c r="AC119" s="17">
        <f>AC120+AC121+AC122+AC123</f>
        <v>0</v>
      </c>
      <c r="AD119" s="28"/>
      <c r="AE119" s="28"/>
    </row>
    <row r="120" spans="1:31" ht="21.75" customHeight="1">
      <c r="A120" s="18" t="s">
        <v>104</v>
      </c>
      <c r="B120" s="18" t="s">
        <v>191</v>
      </c>
      <c r="C120" s="19">
        <v>13.56</v>
      </c>
      <c r="D120" s="16">
        <v>150</v>
      </c>
      <c r="E120" s="16">
        <v>130</v>
      </c>
      <c r="F120" s="19">
        <f t="shared" si="16"/>
        <v>9.58702064896755</v>
      </c>
      <c r="G120" s="17">
        <f t="shared" si="14"/>
        <v>18</v>
      </c>
      <c r="H120" s="21">
        <f t="shared" si="23"/>
        <v>12</v>
      </c>
      <c r="I120" s="16">
        <v>0</v>
      </c>
      <c r="J120" s="16">
        <v>2</v>
      </c>
      <c r="K120" s="16">
        <v>0</v>
      </c>
      <c r="L120" s="16">
        <v>8</v>
      </c>
      <c r="M120" s="16">
        <v>8</v>
      </c>
      <c r="N120" s="45"/>
      <c r="O120" s="17">
        <f t="shared" si="17"/>
        <v>16</v>
      </c>
      <c r="P120" s="16">
        <v>0</v>
      </c>
      <c r="Q120" s="16">
        <v>0</v>
      </c>
      <c r="R120" s="41">
        <v>8</v>
      </c>
      <c r="S120" s="41">
        <v>8</v>
      </c>
      <c r="T120" s="44">
        <f t="shared" si="18"/>
        <v>88.88888888888889</v>
      </c>
      <c r="U120" s="17">
        <v>15</v>
      </c>
      <c r="V120" s="44">
        <f>U120/E120*100</f>
        <v>11.538461538461538</v>
      </c>
      <c r="W120" s="17">
        <v>15</v>
      </c>
      <c r="X120" s="44">
        <f t="shared" si="19"/>
        <v>11.538461538461538</v>
      </c>
      <c r="Y120" s="41">
        <v>0</v>
      </c>
      <c r="Z120" s="41"/>
      <c r="AA120" s="41"/>
      <c r="AB120" s="41"/>
      <c r="AC120" s="41"/>
      <c r="AD120" s="28"/>
      <c r="AE120" s="28"/>
    </row>
    <row r="121" spans="1:31" ht="23.25" customHeight="1">
      <c r="A121" s="18" t="s">
        <v>105</v>
      </c>
      <c r="B121" s="18" t="s">
        <v>154</v>
      </c>
      <c r="C121" s="43">
        <v>6.477</v>
      </c>
      <c r="D121" s="16">
        <v>110</v>
      </c>
      <c r="E121" s="16">
        <v>105</v>
      </c>
      <c r="F121" s="19">
        <f t="shared" si="16"/>
        <v>16.21120889300602</v>
      </c>
      <c r="G121" s="17">
        <f t="shared" si="14"/>
        <v>19</v>
      </c>
      <c r="H121" s="21">
        <f t="shared" si="23"/>
        <v>17.272727272727273</v>
      </c>
      <c r="I121" s="16">
        <v>0</v>
      </c>
      <c r="J121" s="16">
        <v>0</v>
      </c>
      <c r="K121" s="16">
        <v>0</v>
      </c>
      <c r="L121" s="16">
        <v>10</v>
      </c>
      <c r="M121" s="16">
        <v>9</v>
      </c>
      <c r="N121" s="45"/>
      <c r="O121" s="17">
        <f t="shared" si="17"/>
        <v>19</v>
      </c>
      <c r="P121" s="16">
        <v>0</v>
      </c>
      <c r="Q121" s="16">
        <v>0</v>
      </c>
      <c r="R121" s="41">
        <v>10</v>
      </c>
      <c r="S121" s="41">
        <v>9</v>
      </c>
      <c r="T121" s="44">
        <f t="shared" si="18"/>
        <v>100</v>
      </c>
      <c r="U121" s="17">
        <v>26</v>
      </c>
      <c r="V121" s="44">
        <f>U121/E121*100</f>
        <v>24.761904761904763</v>
      </c>
      <c r="W121" s="17">
        <v>26</v>
      </c>
      <c r="X121" s="44">
        <f t="shared" si="19"/>
        <v>24.761904761904763</v>
      </c>
      <c r="Y121" s="41">
        <v>0</v>
      </c>
      <c r="Z121" s="41"/>
      <c r="AA121" s="41"/>
      <c r="AB121" s="41"/>
      <c r="AC121" s="41"/>
      <c r="AD121" s="28"/>
      <c r="AE121" s="28"/>
    </row>
    <row r="122" spans="1:31" ht="24" customHeight="1">
      <c r="A122" s="18" t="s">
        <v>234</v>
      </c>
      <c r="B122" s="18" t="s">
        <v>155</v>
      </c>
      <c r="C122" s="19">
        <v>21.146</v>
      </c>
      <c r="D122" s="16">
        <v>130</v>
      </c>
      <c r="E122" s="16">
        <v>129</v>
      </c>
      <c r="F122" s="19">
        <f t="shared" si="16"/>
        <v>6.100444528516031</v>
      </c>
      <c r="G122" s="17">
        <f t="shared" si="14"/>
        <v>13</v>
      </c>
      <c r="H122" s="21">
        <f t="shared" si="23"/>
        <v>10</v>
      </c>
      <c r="I122" s="16">
        <v>0</v>
      </c>
      <c r="J122" s="16">
        <v>0</v>
      </c>
      <c r="K122" s="16">
        <v>0</v>
      </c>
      <c r="L122" s="16">
        <v>9</v>
      </c>
      <c r="M122" s="16">
        <v>4</v>
      </c>
      <c r="N122" s="45"/>
      <c r="O122" s="17">
        <f t="shared" si="17"/>
        <v>5</v>
      </c>
      <c r="P122" s="16">
        <v>0</v>
      </c>
      <c r="Q122" s="16">
        <v>0</v>
      </c>
      <c r="R122" s="41">
        <v>5</v>
      </c>
      <c r="S122" s="41">
        <v>0</v>
      </c>
      <c r="T122" s="44">
        <f t="shared" si="18"/>
        <v>38.46153846153847</v>
      </c>
      <c r="U122" s="17">
        <v>12</v>
      </c>
      <c r="V122" s="44">
        <f>U122/E122*100</f>
        <v>9.30232558139535</v>
      </c>
      <c r="W122" s="17">
        <v>12</v>
      </c>
      <c r="X122" s="44">
        <f t="shared" si="19"/>
        <v>9.30232558139535</v>
      </c>
      <c r="Y122" s="41">
        <v>0</v>
      </c>
      <c r="Z122" s="41"/>
      <c r="AA122" s="41"/>
      <c r="AB122" s="41"/>
      <c r="AC122" s="41"/>
      <c r="AD122" s="28"/>
      <c r="AE122" s="28"/>
    </row>
    <row r="123" spans="1:31" ht="30">
      <c r="A123" s="50" t="s">
        <v>251</v>
      </c>
      <c r="B123" s="42" t="s">
        <v>255</v>
      </c>
      <c r="C123" s="19">
        <v>14.02</v>
      </c>
      <c r="D123" s="16">
        <v>0</v>
      </c>
      <c r="E123" s="16">
        <v>0</v>
      </c>
      <c r="F123" s="19">
        <f t="shared" si="16"/>
        <v>0</v>
      </c>
      <c r="G123" s="17">
        <f t="shared" si="14"/>
        <v>0</v>
      </c>
      <c r="H123" s="21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45"/>
      <c r="O123" s="17">
        <f t="shared" si="17"/>
        <v>0</v>
      </c>
      <c r="P123" s="16">
        <v>0</v>
      </c>
      <c r="Q123" s="16">
        <v>0</v>
      </c>
      <c r="R123" s="41">
        <v>0</v>
      </c>
      <c r="S123" s="41">
        <v>0</v>
      </c>
      <c r="T123" s="44">
        <v>0</v>
      </c>
      <c r="U123" s="17">
        <v>0</v>
      </c>
      <c r="V123" s="44">
        <v>0</v>
      </c>
      <c r="W123" s="17">
        <f>Y123+Z123+AA123+AB123+AC123</f>
        <v>0</v>
      </c>
      <c r="X123" s="44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28"/>
      <c r="AE123" s="28"/>
    </row>
    <row r="124" spans="1:31" ht="27" customHeight="1">
      <c r="A124" s="61" t="s">
        <v>106</v>
      </c>
      <c r="B124" s="61" t="s">
        <v>22</v>
      </c>
      <c r="C124" s="64"/>
      <c r="D124" s="17">
        <f>D125+D126+D127+D128+D129+D130</f>
        <v>1190</v>
      </c>
      <c r="E124" s="17">
        <f>E125+E126+E127+E128+E129+E130</f>
        <v>1440</v>
      </c>
      <c r="F124" s="64"/>
      <c r="G124" s="17">
        <f t="shared" si="14"/>
        <v>132</v>
      </c>
      <c r="H124" s="62">
        <f>G124/D124*100</f>
        <v>11.092436974789916</v>
      </c>
      <c r="I124" s="17">
        <v>0</v>
      </c>
      <c r="J124" s="17">
        <f>J125+J126+J129+J130</f>
        <v>0</v>
      </c>
      <c r="K124" s="17">
        <v>0</v>
      </c>
      <c r="L124" s="17">
        <f>L125+L126+L129+L130</f>
        <v>67</v>
      </c>
      <c r="M124" s="17">
        <f>M125+M126+M129+M130</f>
        <v>65</v>
      </c>
      <c r="N124" s="45"/>
      <c r="O124" s="17">
        <f t="shared" si="17"/>
        <v>127</v>
      </c>
      <c r="P124" s="17">
        <f>P125+P126+P129+P130</f>
        <v>0</v>
      </c>
      <c r="Q124" s="17">
        <f>Q125+Q126+Q129+Q130</f>
        <v>0</v>
      </c>
      <c r="R124" s="17">
        <f>R125+R126+R129+R130</f>
        <v>64</v>
      </c>
      <c r="S124" s="17">
        <f>S125+S126+S129+S130</f>
        <v>63</v>
      </c>
      <c r="T124" s="62">
        <f t="shared" si="18"/>
        <v>96.21212121212122</v>
      </c>
      <c r="U124" s="17">
        <f>U125+U126+U127+U128+U129+U130</f>
        <v>351</v>
      </c>
      <c r="V124" s="62">
        <f aca="true" t="shared" si="24" ref="V124:V130">U124/E124*100</f>
        <v>24.375</v>
      </c>
      <c r="W124" s="17">
        <f>W125+W126+W127+W128+W129+W130</f>
        <v>150</v>
      </c>
      <c r="X124" s="62">
        <f t="shared" si="19"/>
        <v>10.416666666666668</v>
      </c>
      <c r="Y124" s="17">
        <f>Y125+Y126+Y129+Y130</f>
        <v>0</v>
      </c>
      <c r="Z124" s="17">
        <f>Z125+Z126+Z129+Z130</f>
        <v>0</v>
      </c>
      <c r="AA124" s="17">
        <f>AA125+AA126+AA129+AA130</f>
        <v>0</v>
      </c>
      <c r="AB124" s="17">
        <f>AB125+AB126+AB129+AB130</f>
        <v>27</v>
      </c>
      <c r="AC124" s="17">
        <f>AC125+AC126+AC127+AC128+AC129+AC130</f>
        <v>29</v>
      </c>
      <c r="AD124" s="28"/>
      <c r="AE124" s="28"/>
    </row>
    <row r="125" spans="1:31" ht="24" customHeight="1">
      <c r="A125" s="18" t="s">
        <v>128</v>
      </c>
      <c r="B125" s="18" t="s">
        <v>192</v>
      </c>
      <c r="C125" s="19">
        <v>13.627</v>
      </c>
      <c r="D125" s="16">
        <v>110</v>
      </c>
      <c r="E125" s="16">
        <v>120</v>
      </c>
      <c r="F125" s="19">
        <f t="shared" si="16"/>
        <v>8.806046818815586</v>
      </c>
      <c r="G125" s="17">
        <f t="shared" si="14"/>
        <v>13</v>
      </c>
      <c r="H125" s="21">
        <f>G125/D125*100</f>
        <v>11.818181818181818</v>
      </c>
      <c r="I125" s="16">
        <v>0</v>
      </c>
      <c r="J125" s="16">
        <v>0</v>
      </c>
      <c r="K125" s="16">
        <v>0</v>
      </c>
      <c r="L125" s="16">
        <v>7</v>
      </c>
      <c r="M125" s="16">
        <v>6</v>
      </c>
      <c r="N125" s="45"/>
      <c r="O125" s="17">
        <f t="shared" si="17"/>
        <v>13</v>
      </c>
      <c r="P125" s="16">
        <v>0</v>
      </c>
      <c r="Q125" s="16">
        <v>0</v>
      </c>
      <c r="R125" s="41">
        <v>7</v>
      </c>
      <c r="S125" s="41">
        <v>6</v>
      </c>
      <c r="T125" s="44">
        <f t="shared" si="18"/>
        <v>100</v>
      </c>
      <c r="U125" s="17">
        <v>14</v>
      </c>
      <c r="V125" s="44">
        <f t="shared" si="24"/>
        <v>11.666666666666666</v>
      </c>
      <c r="W125" s="17">
        <v>14</v>
      </c>
      <c r="X125" s="44">
        <f t="shared" si="19"/>
        <v>11.666666666666666</v>
      </c>
      <c r="Y125" s="41">
        <v>0</v>
      </c>
      <c r="Z125" s="41"/>
      <c r="AA125" s="41"/>
      <c r="AB125" s="41"/>
      <c r="AC125" s="41"/>
      <c r="AD125" s="28"/>
      <c r="AE125" s="28"/>
    </row>
    <row r="126" spans="1:31" ht="29.25" customHeight="1">
      <c r="A126" s="42" t="s">
        <v>129</v>
      </c>
      <c r="B126" s="42" t="s">
        <v>260</v>
      </c>
      <c r="C126" s="43">
        <v>86.094</v>
      </c>
      <c r="D126" s="20">
        <v>28</v>
      </c>
      <c r="E126" s="20">
        <v>40</v>
      </c>
      <c r="F126" s="43">
        <f t="shared" si="16"/>
        <v>0.46460845122772787</v>
      </c>
      <c r="G126" s="17">
        <f t="shared" si="14"/>
        <v>0</v>
      </c>
      <c r="H126" s="51">
        <f>G126/D126*100</f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60"/>
      <c r="O126" s="17">
        <f t="shared" si="17"/>
        <v>0</v>
      </c>
      <c r="P126" s="20">
        <v>0</v>
      </c>
      <c r="Q126" s="20">
        <v>0</v>
      </c>
      <c r="R126" s="20">
        <v>0</v>
      </c>
      <c r="S126" s="20">
        <v>0</v>
      </c>
      <c r="T126" s="51">
        <v>0</v>
      </c>
      <c r="U126" s="17">
        <v>1</v>
      </c>
      <c r="V126" s="51">
        <f t="shared" si="24"/>
        <v>2.5</v>
      </c>
      <c r="W126" s="17">
        <f>Y126+Z126+AA126+AB126+AC126</f>
        <v>1</v>
      </c>
      <c r="X126" s="51">
        <f t="shared" si="19"/>
        <v>2.5</v>
      </c>
      <c r="Y126" s="20">
        <v>0</v>
      </c>
      <c r="Z126" s="20">
        <v>0</v>
      </c>
      <c r="AA126" s="20">
        <v>0</v>
      </c>
      <c r="AB126" s="20">
        <v>0</v>
      </c>
      <c r="AC126" s="20">
        <v>1</v>
      </c>
      <c r="AD126" s="28"/>
      <c r="AE126" s="28"/>
    </row>
    <row r="127" spans="1:31" ht="30" customHeight="1">
      <c r="A127" s="42" t="s">
        <v>130</v>
      </c>
      <c r="B127" s="42" t="s">
        <v>261</v>
      </c>
      <c r="C127" s="43">
        <v>87.352</v>
      </c>
      <c r="D127" s="20">
        <v>32</v>
      </c>
      <c r="E127" s="58">
        <v>50</v>
      </c>
      <c r="F127" s="43">
        <f t="shared" si="16"/>
        <v>0.5723967396281711</v>
      </c>
      <c r="G127" s="17">
        <f t="shared" si="14"/>
        <v>0</v>
      </c>
      <c r="H127" s="51">
        <f>G127/D127*100</f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60"/>
      <c r="O127" s="17">
        <f t="shared" si="17"/>
        <v>0</v>
      </c>
      <c r="P127" s="20">
        <v>0</v>
      </c>
      <c r="Q127" s="20">
        <v>0</v>
      </c>
      <c r="R127" s="20">
        <v>0</v>
      </c>
      <c r="S127" s="20">
        <v>0</v>
      </c>
      <c r="T127" s="51">
        <v>0</v>
      </c>
      <c r="U127" s="17">
        <v>1</v>
      </c>
      <c r="V127" s="51">
        <f t="shared" si="24"/>
        <v>2</v>
      </c>
      <c r="W127" s="17">
        <f>Y127+Z127+AA127+AB127+AC127</f>
        <v>1</v>
      </c>
      <c r="X127" s="51">
        <f t="shared" si="19"/>
        <v>2</v>
      </c>
      <c r="Y127" s="20">
        <v>0</v>
      </c>
      <c r="Z127" s="20">
        <v>0</v>
      </c>
      <c r="AA127" s="20">
        <v>0</v>
      </c>
      <c r="AB127" s="20">
        <v>0</v>
      </c>
      <c r="AC127" s="20">
        <v>1</v>
      </c>
      <c r="AD127" s="28"/>
      <c r="AE127" s="28"/>
    </row>
    <row r="128" spans="1:31" ht="33" customHeight="1">
      <c r="A128" s="18" t="s">
        <v>131</v>
      </c>
      <c r="B128" s="42" t="s">
        <v>237</v>
      </c>
      <c r="C128" s="19">
        <v>36.96</v>
      </c>
      <c r="D128" s="16">
        <v>0</v>
      </c>
      <c r="E128" s="59">
        <v>0</v>
      </c>
      <c r="F128" s="19">
        <f t="shared" si="16"/>
        <v>0</v>
      </c>
      <c r="G128" s="17">
        <f t="shared" si="14"/>
        <v>0</v>
      </c>
      <c r="H128" s="21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45"/>
      <c r="O128" s="17">
        <f t="shared" si="17"/>
        <v>0</v>
      </c>
      <c r="P128" s="16">
        <v>0</v>
      </c>
      <c r="Q128" s="16">
        <v>0</v>
      </c>
      <c r="R128" s="41">
        <v>0</v>
      </c>
      <c r="S128" s="41">
        <v>0</v>
      </c>
      <c r="T128" s="44">
        <v>0</v>
      </c>
      <c r="U128" s="17">
        <v>0</v>
      </c>
      <c r="V128" s="44">
        <v>0</v>
      </c>
      <c r="W128" s="17">
        <f>Y128+Z128+AA128+AB128+AC128</f>
        <v>0</v>
      </c>
      <c r="X128" s="44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28"/>
      <c r="AE128" s="28"/>
    </row>
    <row r="129" spans="1:31" ht="21.75" customHeight="1">
      <c r="A129" s="50" t="s">
        <v>300</v>
      </c>
      <c r="B129" s="42" t="s">
        <v>193</v>
      </c>
      <c r="C129" s="19">
        <v>11.379</v>
      </c>
      <c r="D129" s="16">
        <v>400</v>
      </c>
      <c r="E129" s="16">
        <v>550</v>
      </c>
      <c r="F129" s="19">
        <f t="shared" si="16"/>
        <v>48.33465155110291</v>
      </c>
      <c r="G129" s="17">
        <f t="shared" si="14"/>
        <v>70</v>
      </c>
      <c r="H129" s="21">
        <f>G129/D129*100</f>
        <v>17.5</v>
      </c>
      <c r="I129" s="16">
        <v>0</v>
      </c>
      <c r="J129" s="16">
        <v>0</v>
      </c>
      <c r="K129" s="16">
        <v>0</v>
      </c>
      <c r="L129" s="16">
        <v>35</v>
      </c>
      <c r="M129" s="16">
        <v>35</v>
      </c>
      <c r="N129" s="45"/>
      <c r="O129" s="17">
        <f t="shared" si="17"/>
        <v>65</v>
      </c>
      <c r="P129" s="16">
        <v>0</v>
      </c>
      <c r="Q129" s="16">
        <v>0</v>
      </c>
      <c r="R129" s="41">
        <v>32</v>
      </c>
      <c r="S129" s="41">
        <v>33</v>
      </c>
      <c r="T129" s="44">
        <f t="shared" si="18"/>
        <v>92.85714285714286</v>
      </c>
      <c r="U129" s="17">
        <v>165</v>
      </c>
      <c r="V129" s="44">
        <f t="shared" si="24"/>
        <v>30</v>
      </c>
      <c r="W129" s="17">
        <v>80</v>
      </c>
      <c r="X129" s="44">
        <f t="shared" si="19"/>
        <v>14.545454545454545</v>
      </c>
      <c r="Y129" s="41">
        <v>0</v>
      </c>
      <c r="Z129" s="41"/>
      <c r="AA129" s="41"/>
      <c r="AB129" s="41"/>
      <c r="AC129" s="41"/>
      <c r="AD129" s="28"/>
      <c r="AE129" s="28"/>
    </row>
    <row r="130" spans="1:31" ht="24" customHeight="1">
      <c r="A130" s="18" t="s">
        <v>301</v>
      </c>
      <c r="B130" s="42" t="s">
        <v>23</v>
      </c>
      <c r="C130" s="19">
        <v>40.74929</v>
      </c>
      <c r="D130" s="16">
        <v>620</v>
      </c>
      <c r="E130" s="16">
        <v>680</v>
      </c>
      <c r="F130" s="19">
        <f t="shared" si="16"/>
        <v>16.687407314336028</v>
      </c>
      <c r="G130" s="17">
        <f t="shared" si="14"/>
        <v>49</v>
      </c>
      <c r="H130" s="21">
        <f>G130/D130*100</f>
        <v>7.903225806451612</v>
      </c>
      <c r="I130" s="16">
        <v>0</v>
      </c>
      <c r="J130" s="20">
        <v>0</v>
      </c>
      <c r="K130" s="16">
        <v>0</v>
      </c>
      <c r="L130" s="20">
        <v>25</v>
      </c>
      <c r="M130" s="20">
        <v>24</v>
      </c>
      <c r="N130" s="45"/>
      <c r="O130" s="17">
        <f t="shared" si="17"/>
        <v>49</v>
      </c>
      <c r="P130" s="16">
        <v>0</v>
      </c>
      <c r="Q130" s="16">
        <v>0</v>
      </c>
      <c r="R130" s="41">
        <v>25</v>
      </c>
      <c r="S130" s="41">
        <v>24</v>
      </c>
      <c r="T130" s="44">
        <f t="shared" si="18"/>
        <v>100</v>
      </c>
      <c r="U130" s="17">
        <v>170</v>
      </c>
      <c r="V130" s="44">
        <f t="shared" si="24"/>
        <v>25</v>
      </c>
      <c r="W130" s="17">
        <f>Y130+Z130+AA130+AB130+AC130</f>
        <v>54</v>
      </c>
      <c r="X130" s="44">
        <f t="shared" si="19"/>
        <v>7.941176470588235</v>
      </c>
      <c r="Y130" s="41">
        <v>0</v>
      </c>
      <c r="Z130" s="41">
        <v>0</v>
      </c>
      <c r="AA130" s="41">
        <v>0</v>
      </c>
      <c r="AB130" s="41">
        <v>27</v>
      </c>
      <c r="AC130" s="41">
        <v>27</v>
      </c>
      <c r="AD130" s="28"/>
      <c r="AE130" s="28"/>
    </row>
    <row r="131" spans="1:31" ht="26.25" customHeight="1">
      <c r="A131" s="61" t="s">
        <v>132</v>
      </c>
      <c r="B131" s="61" t="s">
        <v>24</v>
      </c>
      <c r="C131" s="64"/>
      <c r="D131" s="17">
        <f>D132+D133+D134+D135</f>
        <v>237</v>
      </c>
      <c r="E131" s="17">
        <f>E132+E133+E134+E135</f>
        <v>269</v>
      </c>
      <c r="F131" s="64"/>
      <c r="G131" s="17">
        <f t="shared" si="14"/>
        <v>11</v>
      </c>
      <c r="H131" s="62">
        <f>G131/D131*100</f>
        <v>4.641350210970464</v>
      </c>
      <c r="I131" s="17">
        <v>0</v>
      </c>
      <c r="J131" s="17">
        <f>J132+J133+J134+J135</f>
        <v>0</v>
      </c>
      <c r="K131" s="17">
        <v>0</v>
      </c>
      <c r="L131" s="17">
        <f>L132+L133+L134+L135</f>
        <v>6</v>
      </c>
      <c r="M131" s="17">
        <f>M132+M133+M134+M135</f>
        <v>5</v>
      </c>
      <c r="N131" s="45"/>
      <c r="O131" s="17">
        <f t="shared" si="17"/>
        <v>11</v>
      </c>
      <c r="P131" s="17">
        <f>P132+P133+P134+P135</f>
        <v>0</v>
      </c>
      <c r="Q131" s="17">
        <f>Q132+Q133+Q134+Q135</f>
        <v>0</v>
      </c>
      <c r="R131" s="17">
        <f>R132+R133+R134+R135</f>
        <v>6</v>
      </c>
      <c r="S131" s="17">
        <f>S132+S133+S134+S135</f>
        <v>5</v>
      </c>
      <c r="T131" s="62">
        <f t="shared" si="18"/>
        <v>100</v>
      </c>
      <c r="U131" s="17">
        <f>U132+U133+U134+U135</f>
        <v>29</v>
      </c>
      <c r="V131" s="62">
        <f>U131/E131*100</f>
        <v>10.780669144981413</v>
      </c>
      <c r="W131" s="17">
        <f>W132+W133+W134+W135</f>
        <v>19</v>
      </c>
      <c r="X131" s="62">
        <f t="shared" si="19"/>
        <v>7.063197026022305</v>
      </c>
      <c r="Y131" s="17">
        <f>Y132+Y133+Y134+Y135</f>
        <v>0</v>
      </c>
      <c r="Z131" s="17">
        <f>Z132+Z133+Z134+Z135</f>
        <v>0</v>
      </c>
      <c r="AA131" s="17">
        <f>AA132+AA133+AA134+AA135</f>
        <v>0</v>
      </c>
      <c r="AB131" s="17">
        <f>AB132+AB133+AB134+AB135</f>
        <v>8</v>
      </c>
      <c r="AC131" s="17">
        <f>AC132+AC133+AC134+AC135</f>
        <v>8</v>
      </c>
      <c r="AD131" s="28"/>
      <c r="AE131" s="28"/>
    </row>
    <row r="132" spans="1:31" ht="23.25" customHeight="1">
      <c r="A132" s="18" t="s">
        <v>119</v>
      </c>
      <c r="B132" s="18" t="s">
        <v>194</v>
      </c>
      <c r="C132" s="19">
        <v>131.94</v>
      </c>
      <c r="D132" s="16">
        <v>0</v>
      </c>
      <c r="E132" s="16">
        <v>0</v>
      </c>
      <c r="F132" s="19">
        <f t="shared" si="16"/>
        <v>0</v>
      </c>
      <c r="G132" s="17">
        <f t="shared" si="14"/>
        <v>0</v>
      </c>
      <c r="H132" s="21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45"/>
      <c r="O132" s="17">
        <f t="shared" si="17"/>
        <v>0</v>
      </c>
      <c r="P132" s="16">
        <v>0</v>
      </c>
      <c r="Q132" s="16">
        <v>0</v>
      </c>
      <c r="R132" s="41">
        <v>0</v>
      </c>
      <c r="S132" s="41">
        <v>0</v>
      </c>
      <c r="T132" s="44">
        <v>0</v>
      </c>
      <c r="U132" s="17">
        <v>0</v>
      </c>
      <c r="V132" s="44">
        <v>0</v>
      </c>
      <c r="W132" s="17">
        <f>Y132+Z132+AA132+AB132+AC132</f>
        <v>0</v>
      </c>
      <c r="X132" s="44">
        <v>0</v>
      </c>
      <c r="Y132" s="41">
        <v>0</v>
      </c>
      <c r="Z132" s="41"/>
      <c r="AA132" s="41"/>
      <c r="AB132" s="41"/>
      <c r="AC132" s="41"/>
      <c r="AD132" s="28"/>
      <c r="AE132" s="28"/>
    </row>
    <row r="133" spans="1:107" s="1" customFormat="1" ht="26.25" customHeight="1">
      <c r="A133" s="18" t="s">
        <v>120</v>
      </c>
      <c r="B133" s="18" t="s">
        <v>156</v>
      </c>
      <c r="C133" s="19">
        <v>7.871</v>
      </c>
      <c r="D133" s="16">
        <v>46</v>
      </c>
      <c r="E133" s="16">
        <v>50</v>
      </c>
      <c r="F133" s="19">
        <f t="shared" si="16"/>
        <v>6.352432981832042</v>
      </c>
      <c r="G133" s="17">
        <f t="shared" si="14"/>
        <v>2</v>
      </c>
      <c r="H133" s="21">
        <f>G133/D133*100</f>
        <v>4.3478260869565215</v>
      </c>
      <c r="I133" s="16">
        <v>0</v>
      </c>
      <c r="J133" s="16">
        <v>0</v>
      </c>
      <c r="K133" s="16">
        <v>0</v>
      </c>
      <c r="L133" s="16">
        <v>1</v>
      </c>
      <c r="M133" s="16">
        <v>1</v>
      </c>
      <c r="N133" s="45"/>
      <c r="O133" s="17">
        <f t="shared" si="17"/>
        <v>2</v>
      </c>
      <c r="P133" s="16">
        <v>0</v>
      </c>
      <c r="Q133" s="16">
        <v>0</v>
      </c>
      <c r="R133" s="16">
        <v>1</v>
      </c>
      <c r="S133" s="16">
        <v>1</v>
      </c>
      <c r="T133" s="44">
        <f t="shared" si="18"/>
        <v>100</v>
      </c>
      <c r="U133" s="17">
        <v>5</v>
      </c>
      <c r="V133" s="44">
        <f>U133/E133*100</f>
        <v>10</v>
      </c>
      <c r="W133" s="17">
        <v>3</v>
      </c>
      <c r="X133" s="44">
        <f t="shared" si="19"/>
        <v>6</v>
      </c>
      <c r="Y133" s="16">
        <v>0</v>
      </c>
      <c r="Z133" s="16"/>
      <c r="AA133" s="16"/>
      <c r="AB133" s="16"/>
      <c r="AC133" s="16"/>
      <c r="AD133" s="24"/>
      <c r="AE133" s="24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</row>
    <row r="134" spans="1:31" ht="23.25" customHeight="1">
      <c r="A134" s="18" t="s">
        <v>121</v>
      </c>
      <c r="B134" s="42" t="s">
        <v>25</v>
      </c>
      <c r="C134" s="19">
        <v>20.8019</v>
      </c>
      <c r="D134" s="16">
        <v>181</v>
      </c>
      <c r="E134" s="16">
        <v>204</v>
      </c>
      <c r="F134" s="19">
        <f t="shared" si="16"/>
        <v>9.806796494550978</v>
      </c>
      <c r="G134" s="17">
        <f t="shared" si="14"/>
        <v>9</v>
      </c>
      <c r="H134" s="21">
        <f>G134/D134*100</f>
        <v>4.972375690607735</v>
      </c>
      <c r="I134" s="16">
        <v>0</v>
      </c>
      <c r="J134" s="20">
        <v>0</v>
      </c>
      <c r="K134" s="16">
        <v>0</v>
      </c>
      <c r="L134" s="20">
        <v>5</v>
      </c>
      <c r="M134" s="20">
        <v>4</v>
      </c>
      <c r="N134" s="45"/>
      <c r="O134" s="17">
        <f t="shared" si="17"/>
        <v>9</v>
      </c>
      <c r="P134" s="16">
        <v>0</v>
      </c>
      <c r="Q134" s="16">
        <v>0</v>
      </c>
      <c r="R134" s="41">
        <v>5</v>
      </c>
      <c r="S134" s="41">
        <v>4</v>
      </c>
      <c r="T134" s="44">
        <f t="shared" si="18"/>
        <v>100</v>
      </c>
      <c r="U134" s="17">
        <v>24</v>
      </c>
      <c r="V134" s="44">
        <f>U134/E134*100</f>
        <v>11.76470588235294</v>
      </c>
      <c r="W134" s="17">
        <f>Y134+Z134+AA134+AB134+AC134</f>
        <v>16</v>
      </c>
      <c r="X134" s="44">
        <f t="shared" si="19"/>
        <v>7.8431372549019605</v>
      </c>
      <c r="Y134" s="41">
        <v>0</v>
      </c>
      <c r="Z134" s="41">
        <v>0</v>
      </c>
      <c r="AA134" s="41">
        <v>0</v>
      </c>
      <c r="AB134" s="41">
        <v>8</v>
      </c>
      <c r="AC134" s="41">
        <v>8</v>
      </c>
      <c r="AD134" s="28"/>
      <c r="AE134" s="28"/>
    </row>
    <row r="135" spans="1:31" ht="36" customHeight="1">
      <c r="A135" s="18" t="s">
        <v>202</v>
      </c>
      <c r="B135" s="42" t="s">
        <v>238</v>
      </c>
      <c r="C135" s="19">
        <v>25.09</v>
      </c>
      <c r="D135" s="16">
        <v>10</v>
      </c>
      <c r="E135" s="16">
        <v>15</v>
      </c>
      <c r="F135" s="19">
        <f t="shared" si="16"/>
        <v>0.5978477481068155</v>
      </c>
      <c r="G135" s="17">
        <f t="shared" si="14"/>
        <v>0</v>
      </c>
      <c r="H135" s="21">
        <f>G135/D135*100</f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45"/>
      <c r="O135" s="17">
        <f t="shared" si="17"/>
        <v>0</v>
      </c>
      <c r="P135" s="16">
        <v>0</v>
      </c>
      <c r="Q135" s="16">
        <v>0</v>
      </c>
      <c r="R135" s="41">
        <v>0</v>
      </c>
      <c r="S135" s="41">
        <v>0</v>
      </c>
      <c r="T135" s="44">
        <v>0</v>
      </c>
      <c r="U135" s="17">
        <v>0</v>
      </c>
      <c r="V135" s="44">
        <f>U135/E135*100</f>
        <v>0</v>
      </c>
      <c r="W135" s="17">
        <f>Y135+Z135+AA135+AB135+AC135</f>
        <v>0</v>
      </c>
      <c r="X135" s="44">
        <f t="shared" si="19"/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28"/>
      <c r="AE135" s="28"/>
    </row>
    <row r="136" spans="1:31" ht="26.25" customHeight="1">
      <c r="A136" s="61" t="s">
        <v>302</v>
      </c>
      <c r="B136" s="61" t="s">
        <v>26</v>
      </c>
      <c r="C136" s="64"/>
      <c r="D136" s="17">
        <f>D137+D138+D139+D140+D141</f>
        <v>280</v>
      </c>
      <c r="E136" s="17">
        <f>E137+E138+E139+E140+E141</f>
        <v>290</v>
      </c>
      <c r="F136" s="64"/>
      <c r="G136" s="17">
        <f t="shared" si="14"/>
        <v>31</v>
      </c>
      <c r="H136" s="62">
        <f>G136/D136*100</f>
        <v>11.071428571428571</v>
      </c>
      <c r="I136" s="17">
        <v>0</v>
      </c>
      <c r="J136" s="17">
        <f>J137+J138+J139+J140+J141</f>
        <v>0</v>
      </c>
      <c r="K136" s="17">
        <v>0</v>
      </c>
      <c r="L136" s="17">
        <f>L137+L138+L139+L140+L141</f>
        <v>16</v>
      </c>
      <c r="M136" s="17">
        <f>M137+M138+M139+M140+M141</f>
        <v>15</v>
      </c>
      <c r="N136" s="45"/>
      <c r="O136" s="17">
        <f t="shared" si="17"/>
        <v>28</v>
      </c>
      <c r="P136" s="17">
        <f>P137+P138+P139+P140+P141</f>
        <v>0</v>
      </c>
      <c r="Q136" s="17">
        <f>Q137+Q138+Q139+Q140+Q141</f>
        <v>0</v>
      </c>
      <c r="R136" s="17">
        <f>R137+R138+R139+R140+R141</f>
        <v>15</v>
      </c>
      <c r="S136" s="17">
        <f>S137+S138+S139+S140+S141</f>
        <v>13</v>
      </c>
      <c r="T136" s="62">
        <f t="shared" si="18"/>
        <v>90.32258064516128</v>
      </c>
      <c r="U136" s="17">
        <f>U137+U138+U139+U140+U141</f>
        <v>53</v>
      </c>
      <c r="V136" s="62">
        <f>U136/E136*100</f>
        <v>18.275862068965516</v>
      </c>
      <c r="W136" s="17">
        <f>W137+W138+W139+W140+W141</f>
        <v>41</v>
      </c>
      <c r="X136" s="62">
        <f t="shared" si="19"/>
        <v>14.13793103448276</v>
      </c>
      <c r="Y136" s="17">
        <f>Y137+Y138+Y139+Y140+Y141</f>
        <v>0</v>
      </c>
      <c r="Z136" s="17">
        <f>Z137+Z138+Z139+Z140+Z141</f>
        <v>0</v>
      </c>
      <c r="AA136" s="17">
        <f>AA137+AA138+AA139+AA140+AA141</f>
        <v>0</v>
      </c>
      <c r="AB136" s="17">
        <f>AB137+AB138+AB139+AB140+AB141</f>
        <v>0</v>
      </c>
      <c r="AC136" s="17">
        <f>AC137+AC138+AC139+AC140+AC141</f>
        <v>1</v>
      </c>
      <c r="AD136" s="28"/>
      <c r="AE136" s="28"/>
    </row>
    <row r="137" spans="1:31" ht="32.25" customHeight="1">
      <c r="A137" s="42" t="s">
        <v>303</v>
      </c>
      <c r="B137" s="42" t="s">
        <v>268</v>
      </c>
      <c r="C137" s="43">
        <v>123</v>
      </c>
      <c r="D137" s="20">
        <v>40</v>
      </c>
      <c r="E137" s="20">
        <v>50</v>
      </c>
      <c r="F137" s="43">
        <f t="shared" si="16"/>
        <v>0.4065040650406504</v>
      </c>
      <c r="G137" s="17">
        <f t="shared" si="14"/>
        <v>1</v>
      </c>
      <c r="H137" s="51">
        <f>G137/D137*100</f>
        <v>2.5</v>
      </c>
      <c r="I137" s="20">
        <v>0</v>
      </c>
      <c r="J137" s="20">
        <v>0</v>
      </c>
      <c r="K137" s="20">
        <v>0</v>
      </c>
      <c r="L137" s="20">
        <v>1</v>
      </c>
      <c r="M137" s="20">
        <v>0</v>
      </c>
      <c r="N137" s="60"/>
      <c r="O137" s="17">
        <f t="shared" si="17"/>
        <v>1</v>
      </c>
      <c r="P137" s="20">
        <v>0</v>
      </c>
      <c r="Q137" s="20">
        <v>0</v>
      </c>
      <c r="R137" s="20">
        <v>1</v>
      </c>
      <c r="S137" s="20">
        <v>0</v>
      </c>
      <c r="T137" s="51">
        <f t="shared" si="18"/>
        <v>100</v>
      </c>
      <c r="U137" s="17">
        <v>1</v>
      </c>
      <c r="V137" s="51">
        <f>U137/E137*100</f>
        <v>2</v>
      </c>
      <c r="W137" s="17">
        <v>1</v>
      </c>
      <c r="X137" s="51">
        <f t="shared" si="19"/>
        <v>2</v>
      </c>
      <c r="Y137" s="20">
        <v>0</v>
      </c>
      <c r="Z137" s="20">
        <v>0</v>
      </c>
      <c r="AA137" s="20">
        <v>0</v>
      </c>
      <c r="AB137" s="20">
        <v>0</v>
      </c>
      <c r="AC137" s="20">
        <v>1</v>
      </c>
      <c r="AD137" s="28"/>
      <c r="AE137" s="28"/>
    </row>
    <row r="138" spans="1:31" ht="30" customHeight="1">
      <c r="A138" s="18" t="s">
        <v>304</v>
      </c>
      <c r="B138" s="42" t="s">
        <v>239</v>
      </c>
      <c r="C138" s="19">
        <v>89.92</v>
      </c>
      <c r="D138" s="16">
        <v>0</v>
      </c>
      <c r="E138" s="59">
        <v>0</v>
      </c>
      <c r="F138" s="19">
        <f t="shared" si="16"/>
        <v>0</v>
      </c>
      <c r="G138" s="17">
        <f t="shared" si="14"/>
        <v>0</v>
      </c>
      <c r="H138" s="21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45"/>
      <c r="O138" s="17">
        <f t="shared" si="17"/>
        <v>0</v>
      </c>
      <c r="P138" s="16">
        <v>0</v>
      </c>
      <c r="Q138" s="16">
        <v>0</v>
      </c>
      <c r="R138" s="41">
        <v>0</v>
      </c>
      <c r="S138" s="41">
        <v>0</v>
      </c>
      <c r="T138" s="44">
        <v>0</v>
      </c>
      <c r="U138" s="17">
        <v>0</v>
      </c>
      <c r="V138" s="44">
        <v>0</v>
      </c>
      <c r="W138" s="17">
        <f>Y138+Z138+AA138+AB138+AC138</f>
        <v>0</v>
      </c>
      <c r="X138" s="44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28"/>
      <c r="AE138" s="28"/>
    </row>
    <row r="139" spans="1:31" ht="21" customHeight="1">
      <c r="A139" s="18" t="s">
        <v>305</v>
      </c>
      <c r="B139" s="42" t="s">
        <v>157</v>
      </c>
      <c r="C139" s="19">
        <v>11.604</v>
      </c>
      <c r="D139" s="16">
        <v>230</v>
      </c>
      <c r="E139" s="16">
        <v>210</v>
      </c>
      <c r="F139" s="19">
        <f t="shared" si="16"/>
        <v>18.097207859358843</v>
      </c>
      <c r="G139" s="17">
        <f t="shared" si="14"/>
        <v>30</v>
      </c>
      <c r="H139" s="21">
        <f>G139/D139*100</f>
        <v>13.043478260869565</v>
      </c>
      <c r="I139" s="16">
        <v>0</v>
      </c>
      <c r="J139" s="16">
        <v>0</v>
      </c>
      <c r="K139" s="16">
        <v>0</v>
      </c>
      <c r="L139" s="16">
        <v>15</v>
      </c>
      <c r="M139" s="16">
        <v>15</v>
      </c>
      <c r="N139" s="45"/>
      <c r="O139" s="17">
        <f t="shared" si="17"/>
        <v>27</v>
      </c>
      <c r="P139" s="16">
        <v>0</v>
      </c>
      <c r="Q139" s="16">
        <v>0</v>
      </c>
      <c r="R139" s="41">
        <v>14</v>
      </c>
      <c r="S139" s="41">
        <v>13</v>
      </c>
      <c r="T139" s="44">
        <f t="shared" si="18"/>
        <v>90</v>
      </c>
      <c r="U139" s="17">
        <v>52</v>
      </c>
      <c r="V139" s="44">
        <f>U139/E139*100</f>
        <v>24.761904761904763</v>
      </c>
      <c r="W139" s="17">
        <v>40</v>
      </c>
      <c r="X139" s="44">
        <f t="shared" si="19"/>
        <v>19.047619047619047</v>
      </c>
      <c r="Y139" s="41">
        <v>0</v>
      </c>
      <c r="Z139" s="41"/>
      <c r="AA139" s="41"/>
      <c r="AB139" s="41"/>
      <c r="AC139" s="41"/>
      <c r="AD139" s="28"/>
      <c r="AE139" s="28"/>
    </row>
    <row r="140" spans="1:31" ht="30" customHeight="1">
      <c r="A140" s="50" t="s">
        <v>306</v>
      </c>
      <c r="B140" s="42" t="s">
        <v>240</v>
      </c>
      <c r="C140" s="19">
        <v>26.15</v>
      </c>
      <c r="D140" s="16">
        <v>10</v>
      </c>
      <c r="E140" s="16">
        <v>30</v>
      </c>
      <c r="F140" s="19">
        <f t="shared" si="16"/>
        <v>1.147227533460803</v>
      </c>
      <c r="G140" s="17">
        <f aca="true" t="shared" si="25" ref="G140:G158">J140+K140+L140+M140</f>
        <v>0</v>
      </c>
      <c r="H140" s="21">
        <f>G140/D140*100</f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45"/>
      <c r="O140" s="17">
        <f t="shared" si="17"/>
        <v>0</v>
      </c>
      <c r="P140" s="16">
        <v>0</v>
      </c>
      <c r="Q140" s="16">
        <v>0</v>
      </c>
      <c r="R140" s="41">
        <v>0</v>
      </c>
      <c r="S140" s="41">
        <v>0</v>
      </c>
      <c r="T140" s="44">
        <v>0</v>
      </c>
      <c r="U140" s="17">
        <v>0</v>
      </c>
      <c r="V140" s="44">
        <f>U140/E140*100</f>
        <v>0</v>
      </c>
      <c r="W140" s="17">
        <f>Y140+Z140+AA140+AB140+AC140</f>
        <v>0</v>
      </c>
      <c r="X140" s="44">
        <f t="shared" si="19"/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28"/>
      <c r="AE140" s="28"/>
    </row>
    <row r="141" spans="1:31" ht="19.5" customHeight="1">
      <c r="A141" s="50" t="s">
        <v>307</v>
      </c>
      <c r="B141" s="18" t="s">
        <v>161</v>
      </c>
      <c r="C141" s="19">
        <v>50</v>
      </c>
      <c r="D141" s="16">
        <v>0</v>
      </c>
      <c r="E141" s="16">
        <v>0</v>
      </c>
      <c r="F141" s="19">
        <f aca="true" t="shared" si="26" ref="F141:F158">E141/C141</f>
        <v>0</v>
      </c>
      <c r="G141" s="17">
        <f t="shared" si="25"/>
        <v>0</v>
      </c>
      <c r="H141" s="21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45"/>
      <c r="O141" s="17">
        <f aca="true" t="shared" si="27" ref="O141:O158">P141+Q141+R141+S141</f>
        <v>0</v>
      </c>
      <c r="P141" s="16">
        <v>0</v>
      </c>
      <c r="Q141" s="16">
        <v>0</v>
      </c>
      <c r="R141" s="41">
        <v>0</v>
      </c>
      <c r="S141" s="41">
        <v>0</v>
      </c>
      <c r="T141" s="44">
        <v>0</v>
      </c>
      <c r="U141" s="17">
        <v>0</v>
      </c>
      <c r="V141" s="44">
        <v>0</v>
      </c>
      <c r="W141" s="17">
        <f>Y141+Z141+AA141+AB141+AC141</f>
        <v>0</v>
      </c>
      <c r="X141" s="44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28"/>
      <c r="AE141" s="28"/>
    </row>
    <row r="142" spans="1:31" ht="25.5" customHeight="1">
      <c r="A142" s="61" t="s">
        <v>203</v>
      </c>
      <c r="B142" s="61" t="s">
        <v>27</v>
      </c>
      <c r="C142" s="64"/>
      <c r="D142" s="17">
        <f>D143+D144+D145</f>
        <v>101</v>
      </c>
      <c r="E142" s="17">
        <f>E143+E144+E145</f>
        <v>104</v>
      </c>
      <c r="F142" s="64"/>
      <c r="G142" s="17">
        <f t="shared" si="25"/>
        <v>5</v>
      </c>
      <c r="H142" s="62">
        <f>G142/D142*100</f>
        <v>4.9504950495049505</v>
      </c>
      <c r="I142" s="17">
        <v>0</v>
      </c>
      <c r="J142" s="17">
        <f>J143+J144</f>
        <v>0</v>
      </c>
      <c r="K142" s="17">
        <v>0</v>
      </c>
      <c r="L142" s="17">
        <f>L143+L144</f>
        <v>5</v>
      </c>
      <c r="M142" s="17">
        <f>M143+M144</f>
        <v>0</v>
      </c>
      <c r="N142" s="45"/>
      <c r="O142" s="17">
        <f t="shared" si="27"/>
        <v>5</v>
      </c>
      <c r="P142" s="17">
        <f>P143+P144</f>
        <v>0</v>
      </c>
      <c r="Q142" s="17">
        <f>Q143+Q144</f>
        <v>0</v>
      </c>
      <c r="R142" s="17">
        <f>R143+R144</f>
        <v>5</v>
      </c>
      <c r="S142" s="17">
        <f>S143+S144</f>
        <v>0</v>
      </c>
      <c r="T142" s="62">
        <f aca="true" t="shared" si="28" ref="T142:T159">O142/G142*100</f>
        <v>100</v>
      </c>
      <c r="U142" s="17">
        <f>U143+U144+U145</f>
        <v>5</v>
      </c>
      <c r="V142" s="62">
        <f>U142/E142*100</f>
        <v>4.807692307692308</v>
      </c>
      <c r="W142" s="17">
        <f>W143+W144+W145</f>
        <v>5</v>
      </c>
      <c r="X142" s="62">
        <f aca="true" t="shared" si="29" ref="X142:X159">W142/E142*100</f>
        <v>4.807692307692308</v>
      </c>
      <c r="Y142" s="17">
        <f>Y143+Y144</f>
        <v>0</v>
      </c>
      <c r="Z142" s="17">
        <f>Z143+Z144</f>
        <v>0</v>
      </c>
      <c r="AA142" s="17">
        <f>AA143+AA144</f>
        <v>0</v>
      </c>
      <c r="AB142" s="17">
        <f>AB143+AB144</f>
        <v>0</v>
      </c>
      <c r="AC142" s="17">
        <f>AC143+AC144</f>
        <v>0</v>
      </c>
      <c r="AD142" s="28"/>
      <c r="AE142" s="28"/>
    </row>
    <row r="143" spans="1:31" s="2" customFormat="1" ht="23.25" customHeight="1">
      <c r="A143" s="42" t="s">
        <v>204</v>
      </c>
      <c r="B143" s="42" t="s">
        <v>195</v>
      </c>
      <c r="C143" s="43">
        <v>29.0452</v>
      </c>
      <c r="D143" s="20">
        <v>51</v>
      </c>
      <c r="E143" s="20">
        <v>53</v>
      </c>
      <c r="F143" s="43">
        <f t="shared" si="26"/>
        <v>1.8247421260655805</v>
      </c>
      <c r="G143" s="17">
        <f t="shared" si="25"/>
        <v>2</v>
      </c>
      <c r="H143" s="51">
        <f>G143/D143*100</f>
        <v>3.9215686274509802</v>
      </c>
      <c r="I143" s="20">
        <v>0</v>
      </c>
      <c r="J143" s="20">
        <v>0</v>
      </c>
      <c r="K143" s="20">
        <v>0</v>
      </c>
      <c r="L143" s="20">
        <v>2</v>
      </c>
      <c r="M143" s="20">
        <v>0</v>
      </c>
      <c r="N143" s="53"/>
      <c r="O143" s="17">
        <f t="shared" si="27"/>
        <v>2</v>
      </c>
      <c r="P143" s="20">
        <v>0</v>
      </c>
      <c r="Q143" s="20">
        <v>0</v>
      </c>
      <c r="R143" s="20">
        <v>2</v>
      </c>
      <c r="S143" s="20">
        <v>0</v>
      </c>
      <c r="T143" s="51">
        <f t="shared" si="28"/>
        <v>100</v>
      </c>
      <c r="U143" s="17">
        <v>2</v>
      </c>
      <c r="V143" s="51">
        <f>U143/E143*100</f>
        <v>3.7735849056603774</v>
      </c>
      <c r="W143" s="17">
        <v>2</v>
      </c>
      <c r="X143" s="51">
        <f t="shared" si="29"/>
        <v>3.7735849056603774</v>
      </c>
      <c r="Y143" s="20">
        <v>0</v>
      </c>
      <c r="Z143" s="20"/>
      <c r="AA143" s="20"/>
      <c r="AB143" s="20"/>
      <c r="AC143" s="20"/>
      <c r="AD143" s="24"/>
      <c r="AE143" s="24"/>
    </row>
    <row r="144" spans="1:31" ht="20.25" customHeight="1">
      <c r="A144" s="18" t="s">
        <v>205</v>
      </c>
      <c r="B144" s="18" t="s">
        <v>196</v>
      </c>
      <c r="C144" s="19">
        <v>22.788</v>
      </c>
      <c r="D144" s="20">
        <v>50</v>
      </c>
      <c r="E144" s="20">
        <v>51</v>
      </c>
      <c r="F144" s="19">
        <f t="shared" si="26"/>
        <v>2.238020010531859</v>
      </c>
      <c r="G144" s="17">
        <f t="shared" si="25"/>
        <v>3</v>
      </c>
      <c r="H144" s="21">
        <f>G144/D144*100</f>
        <v>6</v>
      </c>
      <c r="I144" s="16">
        <v>0</v>
      </c>
      <c r="J144" s="16">
        <v>0</v>
      </c>
      <c r="K144" s="16">
        <v>0</v>
      </c>
      <c r="L144" s="16">
        <v>3</v>
      </c>
      <c r="M144" s="16">
        <v>0</v>
      </c>
      <c r="N144" s="45"/>
      <c r="O144" s="17">
        <f t="shared" si="27"/>
        <v>3</v>
      </c>
      <c r="P144" s="16">
        <v>0</v>
      </c>
      <c r="Q144" s="16">
        <v>0</v>
      </c>
      <c r="R144" s="41">
        <v>3</v>
      </c>
      <c r="S144" s="41">
        <v>0</v>
      </c>
      <c r="T144" s="44">
        <f t="shared" si="28"/>
        <v>100</v>
      </c>
      <c r="U144" s="17">
        <v>3</v>
      </c>
      <c r="V144" s="44">
        <f>U144/E144*100</f>
        <v>5.88235294117647</v>
      </c>
      <c r="W144" s="17">
        <v>3</v>
      </c>
      <c r="X144" s="44">
        <f t="shared" si="29"/>
        <v>5.88235294117647</v>
      </c>
      <c r="Y144" s="41">
        <v>0</v>
      </c>
      <c r="Z144" s="41"/>
      <c r="AA144" s="41"/>
      <c r="AB144" s="41"/>
      <c r="AC144" s="41"/>
      <c r="AD144" s="28"/>
      <c r="AE144" s="28"/>
    </row>
    <row r="145" spans="1:31" ht="31.5" customHeight="1">
      <c r="A145" s="18" t="s">
        <v>206</v>
      </c>
      <c r="B145" s="42" t="s">
        <v>241</v>
      </c>
      <c r="C145" s="19">
        <v>107.9</v>
      </c>
      <c r="D145" s="16">
        <v>0</v>
      </c>
      <c r="E145" s="16">
        <v>0</v>
      </c>
      <c r="F145" s="19">
        <f t="shared" si="26"/>
        <v>0</v>
      </c>
      <c r="G145" s="17">
        <f t="shared" si="25"/>
        <v>0</v>
      </c>
      <c r="H145" s="21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45"/>
      <c r="O145" s="17">
        <f t="shared" si="27"/>
        <v>0</v>
      </c>
      <c r="P145" s="16">
        <v>0</v>
      </c>
      <c r="Q145" s="16">
        <v>0</v>
      </c>
      <c r="R145" s="41">
        <v>0</v>
      </c>
      <c r="S145" s="41">
        <v>0</v>
      </c>
      <c r="T145" s="44">
        <v>0</v>
      </c>
      <c r="U145" s="17">
        <v>0</v>
      </c>
      <c r="V145" s="44">
        <v>0</v>
      </c>
      <c r="W145" s="17">
        <f>Y145+Z145+AA145+AB145+AC145</f>
        <v>0</v>
      </c>
      <c r="X145" s="44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28"/>
      <c r="AE145" s="28"/>
    </row>
    <row r="146" spans="1:31" ht="21" customHeight="1">
      <c r="A146" s="61" t="s">
        <v>107</v>
      </c>
      <c r="B146" s="61" t="s">
        <v>28</v>
      </c>
      <c r="C146" s="64"/>
      <c r="D146" s="17">
        <f>D147+D148+D149</f>
        <v>228</v>
      </c>
      <c r="E146" s="17">
        <f>E147+E148+E149</f>
        <v>247</v>
      </c>
      <c r="F146" s="64"/>
      <c r="G146" s="17">
        <f t="shared" si="25"/>
        <v>22</v>
      </c>
      <c r="H146" s="62">
        <f aca="true" t="shared" si="30" ref="H146:H157">G146/D146*100</f>
        <v>9.649122807017543</v>
      </c>
      <c r="I146" s="17">
        <v>0</v>
      </c>
      <c r="J146" s="17">
        <f>J147+J148+J149</f>
        <v>0</v>
      </c>
      <c r="K146" s="17">
        <v>0</v>
      </c>
      <c r="L146" s="17">
        <f>L147+L148+L149</f>
        <v>12</v>
      </c>
      <c r="M146" s="17">
        <f>M147+M148+M149</f>
        <v>10</v>
      </c>
      <c r="N146" s="45"/>
      <c r="O146" s="17">
        <f t="shared" si="27"/>
        <v>21</v>
      </c>
      <c r="P146" s="17">
        <f>P147+P148+P149</f>
        <v>0</v>
      </c>
      <c r="Q146" s="17">
        <f>Q147+Q148+Q149</f>
        <v>0</v>
      </c>
      <c r="R146" s="17">
        <f>R147+R148+R149</f>
        <v>12</v>
      </c>
      <c r="S146" s="17">
        <f>S147+S148+S149</f>
        <v>9</v>
      </c>
      <c r="T146" s="62">
        <f t="shared" si="28"/>
        <v>95.45454545454545</v>
      </c>
      <c r="U146" s="17">
        <f>U147+U148+U149</f>
        <v>32</v>
      </c>
      <c r="V146" s="62">
        <f aca="true" t="shared" si="31" ref="V146:V159">U146/E146*100</f>
        <v>12.955465587044534</v>
      </c>
      <c r="W146" s="17">
        <f>W147+W148+W149</f>
        <v>32</v>
      </c>
      <c r="X146" s="62">
        <f t="shared" si="29"/>
        <v>12.955465587044534</v>
      </c>
      <c r="Y146" s="17">
        <f>Y147+Y148+Y149</f>
        <v>0</v>
      </c>
      <c r="Z146" s="17">
        <f>Z147+Z148+Z149</f>
        <v>0</v>
      </c>
      <c r="AA146" s="17">
        <f>AA147+AA148+AA149</f>
        <v>0</v>
      </c>
      <c r="AB146" s="17">
        <f>AB147+AB148+AB149</f>
        <v>0</v>
      </c>
      <c r="AC146" s="17">
        <f>AC147+AC148+AC149</f>
        <v>0</v>
      </c>
      <c r="AD146" s="28"/>
      <c r="AE146" s="28"/>
    </row>
    <row r="147" spans="1:31" ht="20.25" customHeight="1">
      <c r="A147" s="50" t="s">
        <v>108</v>
      </c>
      <c r="B147" s="18" t="s">
        <v>197</v>
      </c>
      <c r="C147" s="19">
        <v>14.3045</v>
      </c>
      <c r="D147" s="16">
        <v>65</v>
      </c>
      <c r="E147" s="16">
        <v>70</v>
      </c>
      <c r="F147" s="19">
        <f t="shared" si="26"/>
        <v>4.893564962074871</v>
      </c>
      <c r="G147" s="17">
        <f t="shared" si="25"/>
        <v>5</v>
      </c>
      <c r="H147" s="21">
        <f t="shared" si="30"/>
        <v>7.6923076923076925</v>
      </c>
      <c r="I147" s="16">
        <v>0</v>
      </c>
      <c r="J147" s="16">
        <v>0</v>
      </c>
      <c r="K147" s="16">
        <v>0</v>
      </c>
      <c r="L147" s="16">
        <v>3</v>
      </c>
      <c r="M147" s="16">
        <v>2</v>
      </c>
      <c r="N147" s="45"/>
      <c r="O147" s="17">
        <f t="shared" si="27"/>
        <v>5</v>
      </c>
      <c r="P147" s="16">
        <v>0</v>
      </c>
      <c r="Q147" s="16">
        <v>0</v>
      </c>
      <c r="R147" s="41">
        <v>3</v>
      </c>
      <c r="S147" s="41">
        <v>2</v>
      </c>
      <c r="T147" s="44">
        <f t="shared" si="28"/>
        <v>100</v>
      </c>
      <c r="U147" s="17">
        <v>5</v>
      </c>
      <c r="V147" s="44">
        <f t="shared" si="31"/>
        <v>7.142857142857142</v>
      </c>
      <c r="W147" s="17">
        <v>5</v>
      </c>
      <c r="X147" s="44">
        <f t="shared" si="29"/>
        <v>7.142857142857142</v>
      </c>
      <c r="Y147" s="41">
        <v>0</v>
      </c>
      <c r="Z147" s="41"/>
      <c r="AA147" s="41"/>
      <c r="AB147" s="41"/>
      <c r="AC147" s="41"/>
      <c r="AD147" s="28"/>
      <c r="AE147" s="28"/>
    </row>
    <row r="148" spans="1:31" ht="22.5" customHeight="1">
      <c r="A148" s="18" t="s">
        <v>109</v>
      </c>
      <c r="B148" s="18" t="s">
        <v>198</v>
      </c>
      <c r="C148" s="43">
        <v>7.99</v>
      </c>
      <c r="D148" s="16">
        <v>93</v>
      </c>
      <c r="E148" s="16">
        <v>102</v>
      </c>
      <c r="F148" s="19">
        <f t="shared" si="26"/>
        <v>12.76595744680851</v>
      </c>
      <c r="G148" s="17">
        <f t="shared" si="25"/>
        <v>10</v>
      </c>
      <c r="H148" s="21">
        <f t="shared" si="30"/>
        <v>10.75268817204301</v>
      </c>
      <c r="I148" s="16">
        <v>0</v>
      </c>
      <c r="J148" s="16">
        <v>0</v>
      </c>
      <c r="K148" s="16">
        <v>0</v>
      </c>
      <c r="L148" s="16">
        <v>5</v>
      </c>
      <c r="M148" s="16">
        <v>5</v>
      </c>
      <c r="N148" s="45"/>
      <c r="O148" s="17">
        <f t="shared" si="27"/>
        <v>9</v>
      </c>
      <c r="P148" s="16">
        <v>0</v>
      </c>
      <c r="Q148" s="16">
        <v>0</v>
      </c>
      <c r="R148" s="41">
        <v>5</v>
      </c>
      <c r="S148" s="41">
        <v>4</v>
      </c>
      <c r="T148" s="44">
        <f t="shared" si="28"/>
        <v>90</v>
      </c>
      <c r="U148" s="17">
        <v>20</v>
      </c>
      <c r="V148" s="44">
        <f t="shared" si="31"/>
        <v>19.607843137254903</v>
      </c>
      <c r="W148" s="17">
        <v>20</v>
      </c>
      <c r="X148" s="44">
        <f t="shared" si="29"/>
        <v>19.607843137254903</v>
      </c>
      <c r="Y148" s="41">
        <v>0</v>
      </c>
      <c r="Z148" s="41"/>
      <c r="AA148" s="41"/>
      <c r="AB148" s="41"/>
      <c r="AC148" s="41"/>
      <c r="AD148" s="28"/>
      <c r="AE148" s="28"/>
    </row>
    <row r="149" spans="1:31" ht="20.25" customHeight="1">
      <c r="A149" s="18" t="s">
        <v>133</v>
      </c>
      <c r="B149" s="18" t="s">
        <v>199</v>
      </c>
      <c r="C149" s="19">
        <v>9.9504</v>
      </c>
      <c r="D149" s="16">
        <v>70</v>
      </c>
      <c r="E149" s="16">
        <v>75</v>
      </c>
      <c r="F149" s="19">
        <f t="shared" si="26"/>
        <v>7.537385431741438</v>
      </c>
      <c r="G149" s="17">
        <f t="shared" si="25"/>
        <v>7</v>
      </c>
      <c r="H149" s="21">
        <f t="shared" si="30"/>
        <v>10</v>
      </c>
      <c r="I149" s="16">
        <v>0</v>
      </c>
      <c r="J149" s="16">
        <v>0</v>
      </c>
      <c r="K149" s="16">
        <v>0</v>
      </c>
      <c r="L149" s="16">
        <v>4</v>
      </c>
      <c r="M149" s="16">
        <v>3</v>
      </c>
      <c r="N149" s="45"/>
      <c r="O149" s="17">
        <f t="shared" si="27"/>
        <v>7</v>
      </c>
      <c r="P149" s="16">
        <v>0</v>
      </c>
      <c r="Q149" s="16">
        <v>0</v>
      </c>
      <c r="R149" s="41">
        <v>4</v>
      </c>
      <c r="S149" s="41">
        <v>3</v>
      </c>
      <c r="T149" s="44">
        <f t="shared" si="28"/>
        <v>100</v>
      </c>
      <c r="U149" s="17">
        <v>7</v>
      </c>
      <c r="V149" s="44">
        <f t="shared" si="31"/>
        <v>9.333333333333334</v>
      </c>
      <c r="W149" s="17">
        <v>7</v>
      </c>
      <c r="X149" s="44">
        <f t="shared" si="29"/>
        <v>9.333333333333334</v>
      </c>
      <c r="Y149" s="41">
        <v>0</v>
      </c>
      <c r="Z149" s="41"/>
      <c r="AA149" s="41"/>
      <c r="AB149" s="41"/>
      <c r="AC149" s="41"/>
      <c r="AD149" s="28"/>
      <c r="AE149" s="28"/>
    </row>
    <row r="150" spans="1:31" ht="21.75" customHeight="1">
      <c r="A150" s="61" t="s">
        <v>110</v>
      </c>
      <c r="B150" s="61" t="s">
        <v>29</v>
      </c>
      <c r="C150" s="64"/>
      <c r="D150" s="17">
        <f>D151+D152+D153+D154</f>
        <v>820</v>
      </c>
      <c r="E150" s="17">
        <f>E151+E152+E153+E154</f>
        <v>970</v>
      </c>
      <c r="F150" s="64"/>
      <c r="G150" s="17">
        <f t="shared" si="25"/>
        <v>127</v>
      </c>
      <c r="H150" s="62">
        <f t="shared" si="30"/>
        <v>15.487804878048781</v>
      </c>
      <c r="I150" s="17">
        <v>0</v>
      </c>
      <c r="J150" s="17">
        <f>J151+J152+J153+J154</f>
        <v>7</v>
      </c>
      <c r="K150" s="17">
        <v>0</v>
      </c>
      <c r="L150" s="17">
        <f>L151+L152+L153+L154</f>
        <v>59</v>
      </c>
      <c r="M150" s="17">
        <f>M151+M152+M153+M154</f>
        <v>61</v>
      </c>
      <c r="N150" s="45"/>
      <c r="O150" s="17">
        <f t="shared" si="27"/>
        <v>97</v>
      </c>
      <c r="P150" s="17">
        <f>P151+P152+P153+P154</f>
        <v>4</v>
      </c>
      <c r="Q150" s="17">
        <f>Q151+Q152+Q153+Q154</f>
        <v>0</v>
      </c>
      <c r="R150" s="17">
        <f>R151+R152+R153+R154</f>
        <v>47</v>
      </c>
      <c r="S150" s="17">
        <f>S151+S152+S153+S154</f>
        <v>46</v>
      </c>
      <c r="T150" s="62">
        <f t="shared" si="28"/>
        <v>76.37795275590551</v>
      </c>
      <c r="U150" s="17">
        <f>U151+U152+U153+U154</f>
        <v>224</v>
      </c>
      <c r="V150" s="62">
        <f t="shared" si="31"/>
        <v>23.09278350515464</v>
      </c>
      <c r="W150" s="17">
        <f>W151+W152+W153+W154</f>
        <v>139</v>
      </c>
      <c r="X150" s="62">
        <f t="shared" si="29"/>
        <v>14.329896907216494</v>
      </c>
      <c r="Y150" s="17">
        <f>Y151+Y152+Y153+Y154</f>
        <v>0</v>
      </c>
      <c r="Z150" s="17">
        <f>Z151+Z152+Z153+Z154</f>
        <v>0</v>
      </c>
      <c r="AA150" s="17">
        <f>AA151+AA152+AA153+AA154</f>
        <v>0</v>
      </c>
      <c r="AB150" s="17">
        <f>AB151+AB152+AB153+AB154</f>
        <v>0</v>
      </c>
      <c r="AC150" s="17">
        <f>AC151+AC152+AC153+AC154</f>
        <v>0</v>
      </c>
      <c r="AD150" s="28"/>
      <c r="AE150" s="28"/>
    </row>
    <row r="151" spans="1:31" ht="19.5" customHeight="1">
      <c r="A151" s="42" t="s">
        <v>111</v>
      </c>
      <c r="B151" s="42" t="s">
        <v>158</v>
      </c>
      <c r="C151" s="43">
        <v>12.856</v>
      </c>
      <c r="D151" s="20">
        <v>350</v>
      </c>
      <c r="E151" s="20">
        <v>330</v>
      </c>
      <c r="F151" s="19">
        <f t="shared" si="26"/>
        <v>25.66894835096453</v>
      </c>
      <c r="G151" s="17">
        <f t="shared" si="25"/>
        <v>60</v>
      </c>
      <c r="H151" s="21">
        <f t="shared" si="30"/>
        <v>17.142857142857142</v>
      </c>
      <c r="I151" s="16">
        <v>0</v>
      </c>
      <c r="J151" s="20">
        <v>5</v>
      </c>
      <c r="K151" s="16">
        <v>0</v>
      </c>
      <c r="L151" s="20">
        <v>25</v>
      </c>
      <c r="M151" s="20">
        <v>30</v>
      </c>
      <c r="N151" s="45"/>
      <c r="O151" s="17">
        <f t="shared" si="27"/>
        <v>30</v>
      </c>
      <c r="P151" s="16">
        <v>2</v>
      </c>
      <c r="Q151" s="16">
        <v>0</v>
      </c>
      <c r="R151" s="41">
        <v>13</v>
      </c>
      <c r="S151" s="41">
        <v>15</v>
      </c>
      <c r="T151" s="44">
        <f t="shared" si="28"/>
        <v>50</v>
      </c>
      <c r="U151" s="17">
        <v>99</v>
      </c>
      <c r="V151" s="44">
        <f t="shared" si="31"/>
        <v>30</v>
      </c>
      <c r="W151" s="17">
        <v>60</v>
      </c>
      <c r="X151" s="44">
        <f t="shared" si="29"/>
        <v>18.181818181818183</v>
      </c>
      <c r="Y151" s="41">
        <v>0</v>
      </c>
      <c r="Z151" s="41"/>
      <c r="AA151" s="41"/>
      <c r="AB151" s="41"/>
      <c r="AC151" s="41"/>
      <c r="AD151" s="28"/>
      <c r="AE151" s="28"/>
    </row>
    <row r="152" spans="1:31" ht="21.75" customHeight="1">
      <c r="A152" s="42" t="s">
        <v>112</v>
      </c>
      <c r="B152" s="42" t="s">
        <v>159</v>
      </c>
      <c r="C152" s="43">
        <v>13.861</v>
      </c>
      <c r="D152" s="20">
        <v>360</v>
      </c>
      <c r="E152" s="20">
        <v>380</v>
      </c>
      <c r="F152" s="43">
        <f t="shared" si="26"/>
        <v>27.41504941923382</v>
      </c>
      <c r="G152" s="17">
        <f t="shared" si="25"/>
        <v>64</v>
      </c>
      <c r="H152" s="51">
        <f t="shared" si="30"/>
        <v>17.77777777777778</v>
      </c>
      <c r="I152" s="20">
        <v>0</v>
      </c>
      <c r="J152" s="20">
        <v>2</v>
      </c>
      <c r="K152" s="20">
        <v>0</v>
      </c>
      <c r="L152" s="20">
        <v>32</v>
      </c>
      <c r="M152" s="20">
        <v>30</v>
      </c>
      <c r="N152" s="53"/>
      <c r="O152" s="17">
        <f t="shared" si="27"/>
        <v>64</v>
      </c>
      <c r="P152" s="20">
        <v>2</v>
      </c>
      <c r="Q152" s="20">
        <v>0</v>
      </c>
      <c r="R152" s="20">
        <v>32</v>
      </c>
      <c r="S152" s="20">
        <v>30</v>
      </c>
      <c r="T152" s="51">
        <f t="shared" si="28"/>
        <v>100</v>
      </c>
      <c r="U152" s="17">
        <v>114</v>
      </c>
      <c r="V152" s="51">
        <f t="shared" si="31"/>
        <v>30</v>
      </c>
      <c r="W152" s="17">
        <v>68</v>
      </c>
      <c r="X152" s="51">
        <f t="shared" si="29"/>
        <v>17.894736842105264</v>
      </c>
      <c r="Y152" s="20">
        <v>0</v>
      </c>
      <c r="Z152" s="20"/>
      <c r="AA152" s="20"/>
      <c r="AB152" s="20"/>
      <c r="AC152" s="41"/>
      <c r="AD152" s="28"/>
      <c r="AE152" s="28"/>
    </row>
    <row r="153" spans="1:31" ht="33" customHeight="1">
      <c r="A153" s="18" t="s">
        <v>210</v>
      </c>
      <c r="B153" s="42" t="s">
        <v>295</v>
      </c>
      <c r="C153" s="19">
        <v>144.36</v>
      </c>
      <c r="D153" s="16">
        <v>70</v>
      </c>
      <c r="E153" s="16">
        <v>230</v>
      </c>
      <c r="F153" s="19">
        <f t="shared" si="26"/>
        <v>1.593239124411194</v>
      </c>
      <c r="G153" s="17">
        <f t="shared" si="25"/>
        <v>2</v>
      </c>
      <c r="H153" s="21">
        <f t="shared" si="30"/>
        <v>2.857142857142857</v>
      </c>
      <c r="I153" s="16">
        <v>0</v>
      </c>
      <c r="J153" s="16">
        <v>0</v>
      </c>
      <c r="K153" s="16">
        <v>0</v>
      </c>
      <c r="L153" s="16">
        <v>1</v>
      </c>
      <c r="M153" s="16">
        <v>1</v>
      </c>
      <c r="N153" s="45"/>
      <c r="O153" s="17">
        <f t="shared" si="27"/>
        <v>2</v>
      </c>
      <c r="P153" s="16">
        <v>0</v>
      </c>
      <c r="Q153" s="16">
        <v>0</v>
      </c>
      <c r="R153" s="41">
        <v>1</v>
      </c>
      <c r="S153" s="41">
        <v>1</v>
      </c>
      <c r="T153" s="44">
        <f t="shared" si="28"/>
        <v>100</v>
      </c>
      <c r="U153" s="17">
        <v>11</v>
      </c>
      <c r="V153" s="44">
        <f t="shared" si="31"/>
        <v>4.782608695652174</v>
      </c>
      <c r="W153" s="17">
        <v>11</v>
      </c>
      <c r="X153" s="44">
        <f t="shared" si="29"/>
        <v>4.782608695652174</v>
      </c>
      <c r="Y153" s="41">
        <v>0</v>
      </c>
      <c r="Z153" s="41"/>
      <c r="AA153" s="41"/>
      <c r="AB153" s="41"/>
      <c r="AC153" s="41"/>
      <c r="AD153" s="28"/>
      <c r="AE153" s="28"/>
    </row>
    <row r="154" spans="1:31" ht="33" customHeight="1">
      <c r="A154" s="18" t="s">
        <v>308</v>
      </c>
      <c r="B154" s="42" t="s">
        <v>242</v>
      </c>
      <c r="C154" s="19">
        <v>80.55</v>
      </c>
      <c r="D154" s="16">
        <v>40</v>
      </c>
      <c r="E154" s="16">
        <v>30</v>
      </c>
      <c r="F154" s="19">
        <f t="shared" si="26"/>
        <v>0.37243947858473</v>
      </c>
      <c r="G154" s="17">
        <f t="shared" si="25"/>
        <v>1</v>
      </c>
      <c r="H154" s="21">
        <f t="shared" si="30"/>
        <v>2.5</v>
      </c>
      <c r="I154" s="16">
        <v>0</v>
      </c>
      <c r="J154" s="16">
        <v>0</v>
      </c>
      <c r="K154" s="16">
        <v>0</v>
      </c>
      <c r="L154" s="16">
        <v>1</v>
      </c>
      <c r="M154" s="16">
        <v>0</v>
      </c>
      <c r="N154" s="45"/>
      <c r="O154" s="17">
        <f t="shared" si="27"/>
        <v>1</v>
      </c>
      <c r="P154" s="16">
        <v>0</v>
      </c>
      <c r="Q154" s="16">
        <v>0</v>
      </c>
      <c r="R154" s="41">
        <v>1</v>
      </c>
      <c r="S154" s="41">
        <v>0</v>
      </c>
      <c r="T154" s="44">
        <f t="shared" si="28"/>
        <v>100</v>
      </c>
      <c r="U154" s="17">
        <v>0</v>
      </c>
      <c r="V154" s="44">
        <f t="shared" si="31"/>
        <v>0</v>
      </c>
      <c r="W154" s="17">
        <f>Y154+Z154+AA154+AB154+AC154</f>
        <v>0</v>
      </c>
      <c r="X154" s="44">
        <f t="shared" si="29"/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28"/>
      <c r="AE154" s="28"/>
    </row>
    <row r="155" spans="1:31" ht="26.25" customHeight="1">
      <c r="A155" s="61" t="s">
        <v>113</v>
      </c>
      <c r="B155" s="61" t="s">
        <v>30</v>
      </c>
      <c r="C155" s="64"/>
      <c r="D155" s="17">
        <f>D156+D157+D158</f>
        <v>116</v>
      </c>
      <c r="E155" s="17">
        <f>E156+E157+E158</f>
        <v>124</v>
      </c>
      <c r="F155" s="64"/>
      <c r="G155" s="17">
        <f t="shared" si="25"/>
        <v>11</v>
      </c>
      <c r="H155" s="62">
        <f t="shared" si="30"/>
        <v>9.482758620689655</v>
      </c>
      <c r="I155" s="17">
        <v>0</v>
      </c>
      <c r="J155" s="17">
        <f>J156+J157+J158</f>
        <v>0</v>
      </c>
      <c r="K155" s="17">
        <v>0</v>
      </c>
      <c r="L155" s="17">
        <f>L156+L157+L158</f>
        <v>7</v>
      </c>
      <c r="M155" s="17">
        <f>M156+M157+M158</f>
        <v>4</v>
      </c>
      <c r="N155" s="45"/>
      <c r="O155" s="17">
        <f t="shared" si="27"/>
        <v>9</v>
      </c>
      <c r="P155" s="17">
        <f>P156+P157+P158</f>
        <v>0</v>
      </c>
      <c r="Q155" s="17">
        <f>Q156+Q157+Q158</f>
        <v>0</v>
      </c>
      <c r="R155" s="17">
        <f>R156+R157+R158</f>
        <v>6</v>
      </c>
      <c r="S155" s="17">
        <f>S156+S157+S158</f>
        <v>3</v>
      </c>
      <c r="T155" s="62">
        <f t="shared" si="28"/>
        <v>81.81818181818183</v>
      </c>
      <c r="U155" s="17">
        <f>U156+U157+U158</f>
        <v>12</v>
      </c>
      <c r="V155" s="62">
        <f t="shared" si="31"/>
        <v>9.67741935483871</v>
      </c>
      <c r="W155" s="17">
        <f>W156+W157+W158</f>
        <v>12</v>
      </c>
      <c r="X155" s="62">
        <f t="shared" si="29"/>
        <v>9.67741935483871</v>
      </c>
      <c r="Y155" s="17">
        <f>Y156+Y157+Y158</f>
        <v>0</v>
      </c>
      <c r="Z155" s="17">
        <f>Z156+Z157+Z158</f>
        <v>0</v>
      </c>
      <c r="AA155" s="17">
        <f>AA156+AA157+AA158</f>
        <v>0</v>
      </c>
      <c r="AB155" s="17">
        <f>AB156+AB157+AB158</f>
        <v>0</v>
      </c>
      <c r="AC155" s="17">
        <f>AC156+AC157+AC158</f>
        <v>0</v>
      </c>
      <c r="AD155" s="28"/>
      <c r="AE155" s="28"/>
    </row>
    <row r="156" spans="1:31" ht="21" customHeight="1">
      <c r="A156" s="18" t="s">
        <v>114</v>
      </c>
      <c r="B156" s="18" t="s">
        <v>200</v>
      </c>
      <c r="C156" s="19">
        <v>9.82</v>
      </c>
      <c r="D156" s="16">
        <v>39</v>
      </c>
      <c r="E156" s="16">
        <v>44</v>
      </c>
      <c r="F156" s="19">
        <f t="shared" si="26"/>
        <v>4.480651731160896</v>
      </c>
      <c r="G156" s="17">
        <f t="shared" si="25"/>
        <v>2</v>
      </c>
      <c r="H156" s="21">
        <f t="shared" si="30"/>
        <v>5.128205128205128</v>
      </c>
      <c r="I156" s="16">
        <v>0</v>
      </c>
      <c r="J156" s="16">
        <v>0</v>
      </c>
      <c r="K156" s="16">
        <v>0</v>
      </c>
      <c r="L156" s="16">
        <v>2</v>
      </c>
      <c r="M156" s="16">
        <v>0</v>
      </c>
      <c r="N156" s="45"/>
      <c r="O156" s="17">
        <f t="shared" si="27"/>
        <v>2</v>
      </c>
      <c r="P156" s="16">
        <v>0</v>
      </c>
      <c r="Q156" s="16">
        <v>0</v>
      </c>
      <c r="R156" s="41">
        <v>2</v>
      </c>
      <c r="S156" s="41">
        <v>0</v>
      </c>
      <c r="T156" s="44">
        <f t="shared" si="28"/>
        <v>100</v>
      </c>
      <c r="U156" s="17">
        <v>3</v>
      </c>
      <c r="V156" s="44">
        <f t="shared" si="31"/>
        <v>6.8181818181818175</v>
      </c>
      <c r="W156" s="17">
        <v>3</v>
      </c>
      <c r="X156" s="44">
        <f t="shared" si="29"/>
        <v>6.8181818181818175</v>
      </c>
      <c r="Y156" s="41">
        <v>0</v>
      </c>
      <c r="Z156" s="41"/>
      <c r="AA156" s="41"/>
      <c r="AB156" s="41"/>
      <c r="AC156" s="41"/>
      <c r="AD156" s="28"/>
      <c r="AE156" s="28"/>
    </row>
    <row r="157" spans="1:31" ht="23.25" customHeight="1">
      <c r="A157" s="18" t="s">
        <v>115</v>
      </c>
      <c r="B157" s="18" t="s">
        <v>201</v>
      </c>
      <c r="C157" s="19">
        <v>9.586</v>
      </c>
      <c r="D157" s="16">
        <v>77</v>
      </c>
      <c r="E157" s="16">
        <v>80</v>
      </c>
      <c r="F157" s="19">
        <f t="shared" si="26"/>
        <v>8.345503859795535</v>
      </c>
      <c r="G157" s="17">
        <f t="shared" si="25"/>
        <v>9</v>
      </c>
      <c r="H157" s="21">
        <f t="shared" si="30"/>
        <v>11.688311688311687</v>
      </c>
      <c r="I157" s="16">
        <v>0</v>
      </c>
      <c r="J157" s="16">
        <v>0</v>
      </c>
      <c r="K157" s="16">
        <v>0</v>
      </c>
      <c r="L157" s="16">
        <v>5</v>
      </c>
      <c r="M157" s="16">
        <v>4</v>
      </c>
      <c r="N157" s="45"/>
      <c r="O157" s="17">
        <f t="shared" si="27"/>
        <v>7</v>
      </c>
      <c r="P157" s="16">
        <v>0</v>
      </c>
      <c r="Q157" s="16">
        <v>0</v>
      </c>
      <c r="R157" s="41">
        <v>4</v>
      </c>
      <c r="S157" s="41">
        <v>3</v>
      </c>
      <c r="T157" s="44">
        <f t="shared" si="28"/>
        <v>77.77777777777779</v>
      </c>
      <c r="U157" s="17">
        <v>9</v>
      </c>
      <c r="V157" s="44">
        <f t="shared" si="31"/>
        <v>11.25</v>
      </c>
      <c r="W157" s="17">
        <v>9</v>
      </c>
      <c r="X157" s="44">
        <f t="shared" si="29"/>
        <v>11.25</v>
      </c>
      <c r="Y157" s="41">
        <v>0</v>
      </c>
      <c r="Z157" s="41"/>
      <c r="AA157" s="41"/>
      <c r="AB157" s="41"/>
      <c r="AC157" s="41"/>
      <c r="AD157" s="28"/>
      <c r="AE157" s="28"/>
    </row>
    <row r="158" spans="1:31" ht="38.25" customHeight="1">
      <c r="A158" s="18" t="s">
        <v>207</v>
      </c>
      <c r="B158" s="42" t="s">
        <v>262</v>
      </c>
      <c r="C158" s="19">
        <v>204.905</v>
      </c>
      <c r="D158" s="16">
        <v>0</v>
      </c>
      <c r="E158" s="16">
        <v>0</v>
      </c>
      <c r="F158" s="19">
        <f t="shared" si="26"/>
        <v>0</v>
      </c>
      <c r="G158" s="17">
        <f t="shared" si="25"/>
        <v>0</v>
      </c>
      <c r="H158" s="21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45"/>
      <c r="O158" s="17">
        <f t="shared" si="27"/>
        <v>0</v>
      </c>
      <c r="P158" s="16">
        <v>0</v>
      </c>
      <c r="Q158" s="16">
        <v>0</v>
      </c>
      <c r="R158" s="41">
        <v>0</v>
      </c>
      <c r="S158" s="41">
        <v>0</v>
      </c>
      <c r="T158" s="44">
        <v>0</v>
      </c>
      <c r="U158" s="17">
        <v>0</v>
      </c>
      <c r="V158" s="44">
        <v>0</v>
      </c>
      <c r="W158" s="17">
        <f>Y158+Z158+AA158+AB158+AC158</f>
        <v>0</v>
      </c>
      <c r="X158" s="44">
        <v>0</v>
      </c>
      <c r="Y158" s="41">
        <v>0</v>
      </c>
      <c r="Z158" s="41">
        <v>0</v>
      </c>
      <c r="AA158" s="41">
        <v>0</v>
      </c>
      <c r="AB158" s="41">
        <v>0</v>
      </c>
      <c r="AC158" s="41">
        <v>0</v>
      </c>
      <c r="AD158" s="28"/>
      <c r="AE158" s="28"/>
    </row>
    <row r="159" spans="1:31" ht="24" customHeight="1">
      <c r="A159" s="67"/>
      <c r="B159" s="61" t="s">
        <v>272</v>
      </c>
      <c r="C159" s="62"/>
      <c r="D159" s="17">
        <f>D15+D19+D24+D29+D32+D37+D45+D51+D60+D64+D69+D74+D80+D89+D95+D99+D102+D108+D112+D119+D124+D131+D136+D142+D146+D150+D155</f>
        <v>10412</v>
      </c>
      <c r="E159" s="17">
        <f>E15+E19+E24+E29+E32+E37+E45+E51+E60+E64+E69+E74+E80+E89+E95+E99+E102+E108+E112+E119+E124+E131+E136+E142+E146+E150+E155</f>
        <v>12102</v>
      </c>
      <c r="F159" s="17"/>
      <c r="G159" s="17">
        <f>G15+G19+G24+G29+G32+G37+G45+G51+G60+G64+G69+G74+G80+G89+G95+G99+G102+G108+G112+G119+G124+G131+G136+G142+G146+G150+G155</f>
        <v>1310</v>
      </c>
      <c r="H159" s="62">
        <f>G159/D159*100</f>
        <v>12.581636573184788</v>
      </c>
      <c r="I159" s="17">
        <v>0</v>
      </c>
      <c r="J159" s="17">
        <f>J15+J19+J24+J29+J32+J37+J45+J51+J60+J64+J69+J74+J80+J89+J95+J99+J102+J108+J112+J119+J124+J131+J136+J142+J146+J150+J155</f>
        <v>58</v>
      </c>
      <c r="K159" s="17">
        <v>0</v>
      </c>
      <c r="L159" s="17">
        <f>L15+L19+L24+L29+L32+L37+L45+L51+L60+L64+L69+L74+L80+L89+L95+L99+L102+L108+L112+L119+L124+L131+L136+L142+L146+L150+L155</f>
        <v>658</v>
      </c>
      <c r="M159" s="17">
        <f>M15+M19+M24+M29+M32+M37+M45+M51+M60+M64+M69+M74+M80+M89+M95+M99+M102+M108+M112+M119+M124+M131+M136+M142+M146+M150+M155</f>
        <v>594</v>
      </c>
      <c r="N159" s="45"/>
      <c r="O159" s="17">
        <f>O15+O19+O24+O29+O32+O37+O45+O51+O60+O64+O69+O74+O80+O89+O95+O99+O102+O108+O112+O119+O124+O131+O136+O142+O146+O150+O155</f>
        <v>1105</v>
      </c>
      <c r="P159" s="17">
        <f>P15+P19+P24+P29+P32+P37+P45+P51+P60+P64+P69+P74+P80+P89+P95+P99+P102+P108+P112+P119+P124+P131+P136+P142+P146+P150+P155</f>
        <v>48</v>
      </c>
      <c r="Q159" s="17">
        <f>Q15+Q19+Q24+Q29+Q32+Q37+Q45+Q51+Q60+Q64+Q69+Q74+Q80+Q89+Q95+Q99+Q102+Q108+Q112+Q119+Q124+Q131+Q136+Q142+Q146+Q150+Q155</f>
        <v>0</v>
      </c>
      <c r="R159" s="17">
        <f>R15+R19+R24+R29+R32+R37+R45+R51+R60+R64+R69+R74+R80+R89+R95+R99+R102+R108+R112+R119+R124+R131+R136+R142+R146+R150+R155</f>
        <v>577</v>
      </c>
      <c r="S159" s="17">
        <f>S15+S19+S24+S29+S32+S37+S45+S51+S60+S64+S69+S74+S80+S89+S95+S99+S102+S108+S112+S119+S124+S131+S136+S142+S146+S150+S155</f>
        <v>480</v>
      </c>
      <c r="T159" s="62">
        <f t="shared" si="28"/>
        <v>84.35114503816794</v>
      </c>
      <c r="U159" s="17">
        <f>U15+U19+U24+U29+U32+U37+U45+U51+U60+U64+U69+U74+U80+U89+U95+U99+U102+U108+U112+U119+U124+U131+U136+U142+U146+U150+U155</f>
        <v>2383</v>
      </c>
      <c r="V159" s="62">
        <f t="shared" si="31"/>
        <v>19.69096017187242</v>
      </c>
      <c r="W159" s="17">
        <f>W15+W19+W24+W29+W32+W37+W45+W51+W60+W64+W69+W74+W80+W89+W95+W99+W102+W108+W112+W119+W124+W131+W136+W142+W146+W150+W155</f>
        <v>1837</v>
      </c>
      <c r="X159" s="62">
        <f t="shared" si="29"/>
        <v>15.17930920509007</v>
      </c>
      <c r="Y159" s="17">
        <f>Y15+Y19+Y24+Y29+Y32+Y37+Y45+Y51+Y60+Y64+Y69+Y74+Y80+Y89+Y95+Y99+Y102+Y108+Y112+Y119+Y124+Y131+Y136+Y142+Y146+Y150+Y155</f>
        <v>0</v>
      </c>
      <c r="Z159" s="17">
        <f>Z15+Z19+Z24+Z29+Z32+Z37+Z45+Z51+Z60+Z64+Z69+Z74+Z80+Z89+Z95+Z99+Z102+Z108+Z112+Z119+Z124+Z131+Z136+Z142+Z146+Z150+Z155</f>
        <v>0</v>
      </c>
      <c r="AA159" s="17">
        <f>AA15+AA19+AA24+AA29+AA32+AA37+AA45+AA51+AA60+AA64+AA69+AA74+AA80+AA89+AA95+AA99+AA102+AA108+AA112+AA119+AA124+AA131+AA136+AA142+AA146+AA150+AA155</f>
        <v>0</v>
      </c>
      <c r="AB159" s="17">
        <f>AB15+AB19+AB24+AB29+AB32+AB37+AB45+AB51+AB60+AB64+AB69+AB74+AB80+AB89+AB95+AB99+AB102+AB108+AB112+AB119+AB124+AB131+AB136+AB142+AB146+AB150+AB155</f>
        <v>73</v>
      </c>
      <c r="AC159" s="17">
        <f>AC15+AC19+AC24+AC29+AC32+AC37+AC45+AC51+AC60+AC64+AC69+AC74+AC80+AC89+AC95+AC99+AC102+AC108+AC112+AC119+AC124+AC131+AC136+AC142+AC146+AC150+AC155</f>
        <v>76</v>
      </c>
      <c r="AD159" s="28"/>
      <c r="AE159" s="28"/>
    </row>
    <row r="160" spans="1:31" ht="24" customHeight="1">
      <c r="A160" s="33"/>
      <c r="B160" s="34"/>
      <c r="C160" s="35"/>
      <c r="D160" s="36"/>
      <c r="E160" s="36"/>
      <c r="F160" s="36"/>
      <c r="G160" s="36"/>
      <c r="H160" s="35"/>
      <c r="I160" s="36"/>
      <c r="J160" s="36"/>
      <c r="K160" s="36"/>
      <c r="L160" s="36"/>
      <c r="M160" s="36"/>
      <c r="N160" s="37"/>
      <c r="O160" s="38"/>
      <c r="P160" s="38"/>
      <c r="Q160" s="38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28"/>
      <c r="AE160" s="28"/>
    </row>
    <row r="161" spans="1:31" ht="33.75" customHeight="1">
      <c r="A161" s="91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37"/>
      <c r="O161" s="38"/>
      <c r="P161" s="38"/>
      <c r="Q161" s="38"/>
      <c r="R161" s="39"/>
      <c r="S161" s="39"/>
      <c r="T161" s="124"/>
      <c r="U161" s="124"/>
      <c r="V161" s="124"/>
      <c r="W161" s="124"/>
      <c r="X161" s="39"/>
      <c r="Y161" s="124"/>
      <c r="Z161" s="125"/>
      <c r="AA161" s="125"/>
      <c r="AB161" s="125"/>
      <c r="AC161" s="125"/>
      <c r="AD161" s="28"/>
      <c r="AE161" s="28"/>
    </row>
    <row r="162" spans="1:31" ht="30" customHeight="1">
      <c r="A162" s="12"/>
      <c r="B162" s="13"/>
      <c r="C162" s="14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0"/>
      <c r="O162" s="22"/>
      <c r="P162" s="22"/>
      <c r="Q162" s="22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8"/>
      <c r="AE162" s="28"/>
    </row>
    <row r="163" spans="1:31" ht="62.25" customHeight="1">
      <c r="A163" s="74"/>
      <c r="B163" s="90"/>
      <c r="C163" s="90"/>
      <c r="D163" s="90"/>
      <c r="E163" s="90"/>
      <c r="F163" s="15"/>
      <c r="G163" s="15"/>
      <c r="H163" s="15"/>
      <c r="I163" s="15"/>
      <c r="J163" s="74"/>
      <c r="K163" s="74"/>
      <c r="L163" s="74"/>
      <c r="M163" s="74"/>
      <c r="N163" s="10"/>
      <c r="O163" s="22"/>
      <c r="P163" s="22"/>
      <c r="Q163" s="22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8"/>
      <c r="AE163" s="28"/>
    </row>
    <row r="164" spans="1:31" ht="55.5" customHeight="1">
      <c r="A164" s="10"/>
      <c r="B164" s="89"/>
      <c r="C164" s="89"/>
      <c r="D164" s="11"/>
      <c r="E164" s="11"/>
      <c r="F164" s="11"/>
      <c r="G164" s="11"/>
      <c r="H164" s="11"/>
      <c r="I164" s="11"/>
      <c r="J164" s="120"/>
      <c r="K164" s="120"/>
      <c r="L164" s="120"/>
      <c r="M164" s="10"/>
      <c r="N164" s="10"/>
      <c r="O164" s="22"/>
      <c r="P164" s="22"/>
      <c r="Q164" s="22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8"/>
      <c r="AE164" s="28"/>
    </row>
    <row r="165" spans="1:17" ht="14.25">
      <c r="A165" s="4"/>
      <c r="B165" s="4"/>
      <c r="C165" s="4"/>
      <c r="D165" s="5"/>
      <c r="E165" s="5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4.25">
      <c r="A166" s="4"/>
      <c r="B166" s="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4"/>
      <c r="O166" s="4"/>
      <c r="P166" s="4"/>
      <c r="Q166" s="4"/>
    </row>
    <row r="167" spans="1:17" ht="14.25">
      <c r="A167" s="4"/>
      <c r="B167" s="6"/>
      <c r="C167" s="7"/>
      <c r="D167" s="7"/>
      <c r="E167" s="7"/>
      <c r="F167" s="7"/>
      <c r="G167" s="7"/>
      <c r="H167" s="7"/>
      <c r="I167" s="7"/>
      <c r="J167" s="7"/>
      <c r="K167" s="7"/>
      <c r="L167" s="118"/>
      <c r="M167" s="119"/>
      <c r="N167" s="4"/>
      <c r="O167" s="4"/>
      <c r="P167" s="4"/>
      <c r="Q167" s="4"/>
    </row>
  </sheetData>
  <sheetProtection/>
  <mergeCells count="51">
    <mergeCell ref="Y161:AC161"/>
    <mergeCell ref="T161:W161"/>
    <mergeCell ref="U10:U13"/>
    <mergeCell ref="J11:L11"/>
    <mergeCell ref="Z10:AC10"/>
    <mergeCell ref="Y10:Y13"/>
    <mergeCell ref="AB12:AB13"/>
    <mergeCell ref="Z12:Z13"/>
    <mergeCell ref="X10:X13"/>
    <mergeCell ref="L167:M167"/>
    <mergeCell ref="J164:L164"/>
    <mergeCell ref="G9:M9"/>
    <mergeCell ref="F8:F13"/>
    <mergeCell ref="J12:J13"/>
    <mergeCell ref="L12:L13"/>
    <mergeCell ref="O9:T9"/>
    <mergeCell ref="P11:R11"/>
    <mergeCell ref="B8:B13"/>
    <mergeCell ref="S11:S13"/>
    <mergeCell ref="Q12:Q13"/>
    <mergeCell ref="AA12:AA13"/>
    <mergeCell ref="A3:AC3"/>
    <mergeCell ref="A4:AB4"/>
    <mergeCell ref="A5:AB5"/>
    <mergeCell ref="A6:AB6"/>
    <mergeCell ref="U9:V9"/>
    <mergeCell ref="R12:R13"/>
    <mergeCell ref="D8:E12"/>
    <mergeCell ref="G8:T8"/>
    <mergeCell ref="G10:G13"/>
    <mergeCell ref="M11:M13"/>
    <mergeCell ref="B164:C164"/>
    <mergeCell ref="K12:K13"/>
    <mergeCell ref="C8:C13"/>
    <mergeCell ref="A163:E163"/>
    <mergeCell ref="A161:M161"/>
    <mergeCell ref="W9:AC9"/>
    <mergeCell ref="Z11:AB11"/>
    <mergeCell ref="V10:V13"/>
    <mergeCell ref="P12:P13"/>
    <mergeCell ref="H10:H13"/>
    <mergeCell ref="A8:A13"/>
    <mergeCell ref="O10:O13"/>
    <mergeCell ref="J163:M163"/>
    <mergeCell ref="W10:W13"/>
    <mergeCell ref="T10:T13"/>
    <mergeCell ref="AC11:AC13"/>
    <mergeCell ref="U8:AC8"/>
    <mergeCell ref="I10:I13"/>
    <mergeCell ref="J10:M10"/>
    <mergeCell ref="P10:S10"/>
  </mergeCells>
  <printOptions/>
  <pageMargins left="0.11811023622047245" right="0.11811023622047245" top="0.5511811023622047" bottom="0.35433070866141736" header="0.11811023622047245" footer="0.11811023622047245"/>
  <pageSetup horizontalDpi="180" verticalDpi="180" orientation="landscape" paperSize="9" r:id="rId1"/>
  <headerFooter differentFirst="1">
    <oddHeader>&amp;C&amp;P</oddHeader>
  </headerFooter>
  <rowBreaks count="8" manualBreakCount="8">
    <brk id="18" min="2" max="28" man="1"/>
    <brk id="36" min="2" max="28" man="1"/>
    <brk id="50" min="2" max="28" man="1"/>
    <brk id="68" min="2" max="28" man="1"/>
    <brk id="107" min="2" max="28" man="1"/>
    <brk id="123" max="28" man="1"/>
    <brk id="141" min="2" max="28" man="1"/>
    <brk id="1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2021-03-15T06:14:28Z</dcterms:modified>
  <cp:category/>
  <cp:version/>
  <cp:contentType/>
  <cp:contentStatus/>
</cp:coreProperties>
</file>