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'Лист1'!$A$1:$P$156</definedName>
  </definedNames>
  <calcPr fullCalcOnLoad="1"/>
</workbook>
</file>

<file path=xl/sharedStrings.xml><?xml version="1.0" encoding="utf-8"?>
<sst xmlns="http://schemas.openxmlformats.org/spreadsheetml/2006/main" count="304" uniqueCount="300">
  <si>
    <t>№ п/п</t>
  </si>
  <si>
    <t>старше 1 года, особей</t>
  </si>
  <si>
    <t>до 1 года, особей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</si>
  <si>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</si>
  <si>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</si>
  <si>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</si>
  <si>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</si>
  <si>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</si>
  <si>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</si>
  <si>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</si>
  <si>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</si>
  <si>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</si>
  <si>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</si>
  <si>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</si>
  <si>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</si>
  <si>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Котельниковский муниципальный район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</si>
  <si>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</si>
  <si>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</si>
  <si>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</si>
  <si>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</si>
  <si>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</si>
  <si>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</si>
  <si>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</si>
  <si>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</si>
  <si>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Октябрский муниципальный район</t>
  </si>
  <si>
    <t>Ольховский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</si>
  <si>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</si>
  <si>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</si>
  <si>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</si>
  <si>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Среднеахтубинский мунципальный район</t>
  </si>
  <si>
    <t>Госохотзаказник "Лещевский"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</si>
  <si>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</si>
  <si>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</si>
  <si>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</si>
  <si>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</si>
  <si>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</si>
  <si>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в том числе</t>
  </si>
  <si>
    <t>Квоты добычи</t>
  </si>
  <si>
    <t>городской округ город Михайловка</t>
  </si>
  <si>
    <t>всего, особей</t>
  </si>
  <si>
    <t>Итого:</t>
  </si>
  <si>
    <t>Госохотзаказник "Ольховский"</t>
  </si>
  <si>
    <t>Госохотзаказник "Куланинский"</t>
  </si>
  <si>
    <t>самцы с неокос-теневшими рогами (пантами)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</si>
  <si>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</si>
  <si>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</si>
  <si>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</si>
  <si>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</si>
  <si>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</si>
  <si>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</si>
  <si>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</si>
  <si>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</si>
  <si>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</si>
  <si>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</si>
  <si>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</si>
  <si>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</si>
  <si>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4.1.</t>
  </si>
  <si>
    <t>4.2.</t>
  </si>
  <si>
    <t>5.</t>
  </si>
  <si>
    <t>5.1.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</si>
  <si>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</si>
  <si>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</si>
  <si>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</si>
  <si>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</si>
  <si>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</si>
  <si>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</si>
  <si>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</si>
  <si>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</si>
  <si>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</si>
  <si>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</si>
  <si>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</si>
  <si>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</si>
  <si>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</si>
  <si>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</si>
  <si>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</si>
  <si>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</si>
  <si>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</si>
  <si>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</si>
  <si>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</si>
  <si>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</si>
  <si>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</si>
  <si>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</si>
  <si>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</si>
  <si>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</si>
  <si>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</si>
  <si>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</si>
  <si>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</si>
  <si>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</si>
  <si>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</si>
  <si>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</si>
  <si>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</si>
  <si>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</si>
  <si>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</si>
  <si>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</si>
  <si>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</si>
  <si>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</si>
  <si>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13.4.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</si>
  <si>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</si>
  <si>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</si>
  <si>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</si>
  <si>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</si>
  <si>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</si>
  <si>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</si>
  <si>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</si>
  <si>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</si>
  <si>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17.</t>
  </si>
  <si>
    <t>17.1.</t>
  </si>
  <si>
    <t>17.2.</t>
  </si>
  <si>
    <t>18.</t>
  </si>
  <si>
    <t>18.1.</t>
  </si>
  <si>
    <t>18.2.</t>
  </si>
  <si>
    <t>19.</t>
  </si>
  <si>
    <t>19.1.</t>
  </si>
  <si>
    <t>19.2.</t>
  </si>
  <si>
    <t>20.</t>
  </si>
  <si>
    <t>20.1.</t>
  </si>
  <si>
    <t>20.2.</t>
  </si>
  <si>
    <t>21.</t>
  </si>
  <si>
    <t>23.1.</t>
  </si>
  <si>
    <t>23.2.</t>
  </si>
  <si>
    <t>23.3.</t>
  </si>
  <si>
    <t>25.</t>
  </si>
  <si>
    <t>25.1.</t>
  </si>
  <si>
    <t>25.2.</t>
  </si>
  <si>
    <t>26.</t>
  </si>
  <si>
    <t>26.1.</t>
  </si>
  <si>
    <t>26.2.</t>
  </si>
  <si>
    <t>27.</t>
  </si>
  <si>
    <t>27.1.</t>
  </si>
  <si>
    <t>27.2.</t>
  </si>
  <si>
    <t>28.</t>
  </si>
  <si>
    <t>28.1.</t>
  </si>
  <si>
    <t>28.2.</t>
  </si>
  <si>
    <t>28.3.</t>
  </si>
  <si>
    <t>16.</t>
  </si>
  <si>
    <t>16.1.</t>
  </si>
  <si>
    <t>16.2.</t>
  </si>
  <si>
    <t>22.1.</t>
  </si>
  <si>
    <t>22.2.</t>
  </si>
  <si>
    <t>22.3.</t>
  </si>
  <si>
    <t>23.</t>
  </si>
  <si>
    <t>% от чис-ленности</t>
  </si>
  <si>
    <t>23.4.</t>
  </si>
  <si>
    <t>Численность косули, особей</t>
  </si>
  <si>
    <t>В.Е.Сазонов</t>
  </si>
  <si>
    <t>2016 г.</t>
  </si>
  <si>
    <t>Николаевский муниципальный район</t>
  </si>
  <si>
    <t>6.6.</t>
  </si>
  <si>
    <t>11.2.</t>
  </si>
  <si>
    <t>15.3.</t>
  </si>
  <si>
    <t>14.5.</t>
  </si>
  <si>
    <t>14.6.</t>
  </si>
  <si>
    <t>14.7.</t>
  </si>
  <si>
    <t>14.8.</t>
  </si>
  <si>
    <t>15.4.</t>
  </si>
  <si>
    <t>18.3.</t>
  </si>
  <si>
    <t>21.1.</t>
  </si>
  <si>
    <t>21.2.</t>
  </si>
  <si>
    <t>21.3.</t>
  </si>
  <si>
    <t>21.4.</t>
  </si>
  <si>
    <t>22.</t>
  </si>
  <si>
    <t>25.3.</t>
  </si>
  <si>
    <t>25.4.</t>
  </si>
  <si>
    <t>29.</t>
  </si>
  <si>
    <t>29.1.</t>
  </si>
  <si>
    <t>29.2.</t>
  </si>
  <si>
    <t>29.3.</t>
  </si>
  <si>
    <t>10.3.</t>
  </si>
  <si>
    <t>1.3.</t>
  </si>
  <si>
    <t xml:space="preserve">Иная территория </t>
  </si>
  <si>
    <t>2017 г.</t>
  </si>
  <si>
    <t>Показатель численности на 1000 га</t>
  </si>
  <si>
    <t>10.4.</t>
  </si>
  <si>
    <t>Общедоступные охотничьи угодья участок  № 1</t>
  </si>
  <si>
    <t>Общедоступные охотничьи угодья участок  № 2</t>
  </si>
  <si>
    <t>Общедоступные охотничьи угодья участок № 1</t>
  </si>
  <si>
    <t>Общедоступные охотничьи угодья участок № 2</t>
  </si>
  <si>
    <t>Наименование закрепленных охотничьих угодий, общедоступных охотничьих угодий муниципальных районов и иной территории, являющейся средой обитания косули</t>
  </si>
  <si>
    <t xml:space="preserve">Проект </t>
  </si>
  <si>
    <t xml:space="preserve">Председатель комитета  природных ресурсов, лесного хозяйства и экологии Волгоградской области                                                                </t>
  </si>
  <si>
    <t>Пло-щадь, свойст-венная для обита-ния косули, тыс.га</t>
  </si>
  <si>
    <t>без подразде-ления по половому признаку</t>
  </si>
  <si>
    <t>квот добычи косули в охотничьих угодьях Волгоградской области и объемов добычи косули на территориях Волгоградской области, являющихся средой обитания охотничьих ресурсов, но не являющихся охотничьими угодьями, на период                                    с 01 августа 2018 г. до 01 августа 2019 г.</t>
  </si>
  <si>
    <t>2018 г.</t>
  </si>
  <si>
    <t>ОДОУ "Березовское"</t>
  </si>
  <si>
    <t>ОДОУ "Кувшиновское"</t>
  </si>
  <si>
    <t>охотничье угодье "Алексеевское"</t>
  </si>
  <si>
    <t>ОДОУ Алексеевского муниципального района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</si>
  <si>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</si>
  <si>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</si>
  <si>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</si>
  <si>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"Терновское"</t>
  </si>
  <si>
    <t>охотничье угодье "Донское"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</si>
  <si>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</si>
  <si>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</si>
  <si>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</si>
  <si>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"Булгаковское"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</si>
  <si>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</si>
  <si>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</si>
  <si>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</si>
  <si>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</si>
  <si>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</si>
  <si>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</si>
  <si>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</si>
  <si>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</si>
  <si>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</si>
  <si>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"Среднеахтубинское"</t>
  </si>
  <si>
    <t>охотничье угодье "Старополтавское"</t>
  </si>
  <si>
    <t>охотничье угодье "Ветютневское"</t>
  </si>
  <si>
    <t>охотничье угодье "Пильнянское"</t>
  </si>
  <si>
    <t>охотничье угодье "Костаревское"</t>
  </si>
  <si>
    <t>ОДОУ Иловлинского муниципального района</t>
  </si>
  <si>
    <t>ОДОУ "Нижнегерасимовское"</t>
  </si>
  <si>
    <t>ОДОУ "Крепинское"</t>
  </si>
  <si>
    <t xml:space="preserve">ОДОУ Кумылженского муниципального района участок 1 </t>
  </si>
  <si>
    <t xml:space="preserve">ОДОУ Кумылженского муниципального района участок 2 </t>
  </si>
  <si>
    <t>ОДОУ "Серафимовичское"</t>
  </si>
  <si>
    <t>ОДОУ "Чернышковское"</t>
  </si>
  <si>
    <t>ОДОУ "Степное"</t>
  </si>
  <si>
    <t>ОДОУ Ленинского муниципального района</t>
  </si>
  <si>
    <t>ОДОУ Новоаннинского муниципального района участок №1</t>
  </si>
  <si>
    <t>ОДОУ Новоаннинского муниципального района участок №2</t>
  </si>
  <si>
    <t>ОДОУ Ольховского муниципального района</t>
  </si>
  <si>
    <t>Иные территории</t>
  </si>
  <si>
    <t>Госзаказник "Дрофиный"</t>
  </si>
  <si>
    <t>ОДОУ "Фроловское"</t>
  </si>
  <si>
    <t>ОДОУ Фроловского муниципального района</t>
  </si>
  <si>
    <t>ОДОУ Жирновского муниципального района участок № 1</t>
  </si>
  <si>
    <t>ОДОУ Жирновского муниципального района участок № 2</t>
  </si>
  <si>
    <t>ОДОУ Камышинского муниципального района</t>
  </si>
  <si>
    <t>ОДОУ "Сосновское"</t>
  </si>
  <si>
    <t>ОДОУ Руднянского муниципального района</t>
  </si>
  <si>
    <t>5.2.</t>
  </si>
  <si>
    <t>5.4.</t>
  </si>
  <si>
    <t>13.5.</t>
  </si>
  <si>
    <t>ОДОУ "Нехаевское"</t>
  </si>
  <si>
    <t>18.4.</t>
  </si>
  <si>
    <t>18.5.</t>
  </si>
  <si>
    <t>21.5.</t>
  </si>
  <si>
    <t>21.6.</t>
  </si>
  <si>
    <t>ОДОУ "Гмелинское"</t>
  </si>
  <si>
    <t>5.5.</t>
  </si>
  <si>
    <t>охотничье угодье "Жирновское" (реорганизовано в 2018 году)</t>
  </si>
  <si>
    <t>охотничье угодье "Кумылженское" (реорганизованол в 2017 году)</t>
  </si>
  <si>
    <t>охотничье угодье  "Аржановское"</t>
  </si>
  <si>
    <t>охотничье угодье  "Островское"</t>
  </si>
  <si>
    <t>охотничье угодье  "Ивановское"</t>
  </si>
  <si>
    <t>охотничье угодье  "Еланское "</t>
  </si>
  <si>
    <t>охотничье угодье  "Терсинское"</t>
  </si>
  <si>
    <t>охотничье угодье  "Добринское"</t>
  </si>
  <si>
    <t>охотничье угодье  "Тетеревятское"</t>
  </si>
  <si>
    <t>охотничье угодье  "Иловлинское"</t>
  </si>
  <si>
    <t>охотничье угодье  "Краснодонское"</t>
  </si>
  <si>
    <t>охотничье угодье  "Трехостровское"</t>
  </si>
  <si>
    <t>охотничье угодье  "Голубинское"</t>
  </si>
  <si>
    <t>охотничье угодье  "Калачевское"</t>
  </si>
  <si>
    <t>охотничье угодье  "Александровское"</t>
  </si>
  <si>
    <t>охотничье угодье  "Щербатовское"</t>
  </si>
  <si>
    <t>охотничье угодье  "Гришинское"</t>
  </si>
  <si>
    <t>охотничье угодье  "Бузиновское"</t>
  </si>
  <si>
    <t>охотничье угодье  "Клетское"</t>
  </si>
  <si>
    <t>охотничье угодье "Котельниковское"</t>
  </si>
  <si>
    <t>охотничье угодье  "Красноярское"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</si>
  <si>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</si>
  <si>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</si>
  <si>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</si>
  <si>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"Замуровское"</t>
  </si>
  <si>
    <t>охотничье угодье  "Заплавинское"</t>
  </si>
  <si>
    <t>охотничье угодье  "Ленинское"</t>
  </si>
  <si>
    <t>охотничье угодье "Луговое"</t>
  </si>
  <si>
    <t>охотничье угодье  "Безымянское"</t>
  </si>
  <si>
    <t>охотничье угодье  "Ерусланское"</t>
  </si>
  <si>
    <t>охотничье угодье  "Николаевское"</t>
  </si>
  <si>
    <t>охотничье угодье  "Новоаннинское"</t>
  </si>
  <si>
    <t>ОДОУ Новониколаевского муниципального района</t>
  </si>
  <si>
    <t>охотничье угодье  "Аксайское"</t>
  </si>
  <si>
    <t>охотничье угодье  "Октябрьское"</t>
  </si>
  <si>
    <t>охотничье угодье  "Солодчинское"</t>
  </si>
  <si>
    <t>охотничье угодье  "Лопуховское"</t>
  </si>
  <si>
    <t>охотничье угодье  "Медведицкое"</t>
  </si>
  <si>
    <t>охотничье угодье  "Среднедонское"</t>
  </si>
  <si>
    <t>охотничье угодье  "Заволжское"</t>
  </si>
  <si>
    <t>охотничье угодье  "Верхнечирское"</t>
  </si>
  <si>
    <t>охотничье угодье  "Нижнечирское"</t>
  </si>
  <si>
    <t>охотничье угодье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</si>
  <si>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</si>
  <si>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</si>
  <si>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</si>
  <si>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</si>
  <si>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22.4.</t>
  </si>
  <si>
    <t>24.</t>
  </si>
  <si>
    <t>24.1.</t>
  </si>
  <si>
    <t>24.2.</t>
  </si>
  <si>
    <t>24.3.</t>
  </si>
  <si>
    <t>24.4.</t>
  </si>
  <si>
    <t>25.5.</t>
  </si>
  <si>
    <t>27.3.</t>
  </si>
  <si>
    <t>28.4.</t>
  </si>
  <si>
    <t>угодье  "Михайловское"</t>
  </si>
  <si>
    <t>угодье  "Красноармейское"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</si>
</sst>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63"/>
      <name val="Calibri"/>
      <family val="2"/>
    </font>
    <font>
      <sz val="11"/>
      <color indexed="63"/>
      <name val="Times New Roman"/>
      <family val="1"/>
    </font>
    <font>
      <sz val="14"/>
      <color indexed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1" tint="0.24998000264167786"/>
      <name val="Calibri"/>
      <family val="2"/>
    </font>
    <font>
      <sz val="11"/>
      <color theme="1" tint="0.24998000264167786"/>
      <name val="Times New Roman"/>
      <family val="1"/>
    </font>
    <font>
      <sz val="14"/>
      <color theme="0"/>
      <name val="Calibri"/>
      <family val="2"/>
    </font>
    <font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2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0" fillId="0" borderId="0" xfId="0" applyAlignment="1">
      <alignment vertical="top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Alignment="1">
      <alignment vertical="top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172" fontId="5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6" fillId="3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5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right"/>
    </xf>
    <xf numFmtId="0" fontId="33" fillId="33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59"/>
  <sheetViews>
    <sheetView tabSelected="1" view="pageBreakPreview" zoomScaleSheetLayoutView="100" zoomScalePageLayoutView="0" workbookViewId="0" topLeftCell="A127">
      <selection activeCell="O136" sqref="O136"/>
    </sheetView>
  </sheetViews>
  <sheetFormatPr defaultColWidth="9.140625" defaultRowHeight="15"/>
  <cols>
    <col min="1" max="1" width="3.00390625" style="0" customWidth="1"/>
    <col min="2" max="2" width="5.00390625" style="0" customWidth="1"/>
    <col min="3" max="3" width="32.421875" style="0" customWidth="1"/>
    <col min="4" max="4" width="7.7109375" style="0" customWidth="1"/>
    <col min="5" max="7" width="7.421875" style="0" customWidth="1"/>
    <col min="8" max="8" width="7.7109375" style="0" customWidth="1"/>
    <col min="9" max="9" width="6.7109375" style="0" customWidth="1"/>
    <col min="10" max="10" width="7.140625" style="0" customWidth="1"/>
    <col min="11" max="11" width="9.00390625" style="0" customWidth="1"/>
    <col min="12" max="12" width="8.00390625" style="0" customWidth="1"/>
    <col min="13" max="13" width="9.8515625" style="0" customWidth="1"/>
    <col min="14" max="14" width="7.8515625" style="0" customWidth="1"/>
    <col min="15" max="15" width="9.7109375" style="0" customWidth="1"/>
    <col min="16" max="16" width="7.28125" style="0" customWidth="1"/>
    <col min="17" max="18" width="9.140625" style="0" hidden="1" customWidth="1"/>
  </cols>
  <sheetData>
    <row r="1" spans="1:18" ht="14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8">
      <c r="A2" s="10"/>
      <c r="B2" s="57" t="s">
        <v>178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2"/>
    </row>
    <row r="3" spans="1:18" ht="14.25">
      <c r="A3" s="10"/>
      <c r="B3" s="60" t="s">
        <v>182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22"/>
    </row>
    <row r="4" spans="1:18" ht="39.75" customHeight="1">
      <c r="A4" s="1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22"/>
    </row>
    <row r="5" spans="1:18" ht="14.25">
      <c r="A5" s="10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2.25" customHeight="1">
      <c r="A6" s="1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16.5" customHeight="1">
      <c r="A7" s="10"/>
      <c r="B7" s="59" t="s">
        <v>0</v>
      </c>
      <c r="C7" s="59" t="s">
        <v>177</v>
      </c>
      <c r="D7" s="52" t="s">
        <v>180</v>
      </c>
      <c r="E7" s="41" t="s">
        <v>143</v>
      </c>
      <c r="F7" s="42"/>
      <c r="G7" s="43"/>
      <c r="H7" s="41" t="s">
        <v>171</v>
      </c>
      <c r="I7" s="42"/>
      <c r="J7" s="43"/>
      <c r="K7" s="51" t="s">
        <v>37</v>
      </c>
      <c r="L7" s="51"/>
      <c r="M7" s="51"/>
      <c r="N7" s="51"/>
      <c r="O7" s="51"/>
      <c r="P7" s="51"/>
      <c r="Q7" s="23"/>
      <c r="R7" s="23"/>
    </row>
    <row r="8" spans="1:18" ht="18.75" customHeight="1">
      <c r="A8" s="10"/>
      <c r="B8" s="53"/>
      <c r="C8" s="53"/>
      <c r="D8" s="53"/>
      <c r="E8" s="44"/>
      <c r="F8" s="45"/>
      <c r="G8" s="46"/>
      <c r="H8" s="44"/>
      <c r="I8" s="45"/>
      <c r="J8" s="46"/>
      <c r="K8" s="52" t="s">
        <v>141</v>
      </c>
      <c r="L8" s="52" t="s">
        <v>39</v>
      </c>
      <c r="M8" s="51" t="s">
        <v>36</v>
      </c>
      <c r="N8" s="51"/>
      <c r="O8" s="51"/>
      <c r="P8" s="51"/>
      <c r="Q8" s="23"/>
      <c r="R8" s="23"/>
    </row>
    <row r="9" spans="1:18" ht="16.5" customHeight="1">
      <c r="A9" s="10"/>
      <c r="B9" s="53"/>
      <c r="C9" s="53"/>
      <c r="D9" s="53"/>
      <c r="E9" s="44"/>
      <c r="F9" s="45"/>
      <c r="G9" s="46"/>
      <c r="H9" s="44"/>
      <c r="I9" s="45"/>
      <c r="J9" s="46"/>
      <c r="K9" s="53"/>
      <c r="L9" s="53"/>
      <c r="M9" s="51" t="s">
        <v>1</v>
      </c>
      <c r="N9" s="51"/>
      <c r="O9" s="51"/>
      <c r="P9" s="52" t="s">
        <v>2</v>
      </c>
      <c r="Q9" s="23"/>
      <c r="R9" s="23"/>
    </row>
    <row r="10" spans="1:18" ht="15.75" customHeight="1">
      <c r="A10" s="10"/>
      <c r="B10" s="53"/>
      <c r="C10" s="53"/>
      <c r="D10" s="53"/>
      <c r="E10" s="47"/>
      <c r="F10" s="48"/>
      <c r="G10" s="49"/>
      <c r="H10" s="47"/>
      <c r="I10" s="48"/>
      <c r="J10" s="49"/>
      <c r="K10" s="53"/>
      <c r="L10" s="53"/>
      <c r="M10" s="52" t="s">
        <v>43</v>
      </c>
      <c r="N10" s="52" t="s">
        <v>3</v>
      </c>
      <c r="O10" s="52" t="s">
        <v>181</v>
      </c>
      <c r="P10" s="53"/>
      <c r="Q10" s="23"/>
      <c r="R10" s="23"/>
    </row>
    <row r="11" spans="1:18" ht="57" customHeight="1">
      <c r="A11" s="10"/>
      <c r="B11" s="54"/>
      <c r="C11" s="54"/>
      <c r="D11" s="54"/>
      <c r="E11" s="24" t="s">
        <v>145</v>
      </c>
      <c r="F11" s="25" t="s">
        <v>170</v>
      </c>
      <c r="G11" s="25" t="s">
        <v>183</v>
      </c>
      <c r="H11" s="25" t="s">
        <v>145</v>
      </c>
      <c r="I11" s="25" t="s">
        <v>170</v>
      </c>
      <c r="J11" s="25" t="s">
        <v>183</v>
      </c>
      <c r="K11" s="54"/>
      <c r="L11" s="54"/>
      <c r="M11" s="54"/>
      <c r="N11" s="54"/>
      <c r="O11" s="54"/>
      <c r="P11" s="54"/>
      <c r="Q11" s="23"/>
      <c r="R11" s="23"/>
    </row>
    <row r="12" spans="1:18" ht="14.25">
      <c r="A12" s="10"/>
      <c r="B12" s="16">
        <v>1</v>
      </c>
      <c r="C12" s="24">
        <v>2</v>
      </c>
      <c r="D12" s="24">
        <v>3</v>
      </c>
      <c r="E12" s="24">
        <v>4</v>
      </c>
      <c r="F12" s="24">
        <v>5</v>
      </c>
      <c r="G12" s="24">
        <v>6</v>
      </c>
      <c r="H12" s="24">
        <v>7</v>
      </c>
      <c r="I12" s="24">
        <v>8</v>
      </c>
      <c r="J12" s="24">
        <v>9</v>
      </c>
      <c r="K12" s="24">
        <v>10</v>
      </c>
      <c r="L12" s="24">
        <v>11</v>
      </c>
      <c r="M12" s="24">
        <v>12</v>
      </c>
      <c r="N12" s="24">
        <v>13</v>
      </c>
      <c r="O12" s="24">
        <v>14</v>
      </c>
      <c r="P12" s="24">
        <v>15</v>
      </c>
      <c r="Q12" s="23"/>
      <c r="R12" s="23"/>
    </row>
    <row r="13" spans="1:18" ht="28.5" customHeight="1">
      <c r="A13" s="10"/>
      <c r="B13" s="26" t="s">
        <v>44</v>
      </c>
      <c r="C13" s="26" t="s">
        <v>4</v>
      </c>
      <c r="D13" s="27"/>
      <c r="E13" s="27">
        <f>E14+E15+E16</f>
        <v>286</v>
      </c>
      <c r="F13" s="27">
        <f>F14+F15+F16</f>
        <v>302</v>
      </c>
      <c r="G13" s="27">
        <f>G14+G15+G16</f>
        <v>338</v>
      </c>
      <c r="H13" s="27"/>
      <c r="I13" s="27"/>
      <c r="J13" s="27"/>
      <c r="K13" s="28">
        <f>L13/G13*100</f>
        <v>10.650887573964498</v>
      </c>
      <c r="L13" s="27">
        <f>L14+L15+L16</f>
        <v>36</v>
      </c>
      <c r="M13" s="27">
        <f>M14+M15+M16</f>
        <v>0</v>
      </c>
      <c r="N13" s="27">
        <f>N14+N15+N16</f>
        <v>1</v>
      </c>
      <c r="O13" s="27">
        <f>O14+O15+O16</f>
        <v>22</v>
      </c>
      <c r="P13" s="27">
        <f>P14+P15+P16</f>
        <v>13</v>
      </c>
      <c r="Q13" s="23"/>
      <c r="R13" s="23"/>
    </row>
    <row r="14" spans="1:18" ht="16.5" customHeight="1">
      <c r="A14" s="10"/>
      <c r="B14" s="17" t="s">
        <v>45</v>
      </c>
      <c r="C14" s="17" t="s">
        <v>186</v>
      </c>
      <c r="D14" s="16">
        <v>19.86</v>
      </c>
      <c r="E14" s="16">
        <v>178</v>
      </c>
      <c r="F14" s="16">
        <v>162</v>
      </c>
      <c r="G14" s="16">
        <v>182</v>
      </c>
      <c r="H14" s="18">
        <f>E14/D14</f>
        <v>8.962739174219537</v>
      </c>
      <c r="I14" s="18">
        <f>F14/D14</f>
        <v>8.157099697885197</v>
      </c>
      <c r="J14" s="18">
        <f>G14/D14</f>
        <v>9.164149043303123</v>
      </c>
      <c r="K14" s="19">
        <f>L14/G14*100</f>
        <v>8.241758241758241</v>
      </c>
      <c r="L14" s="16">
        <f>M14+N14+O14+P14</f>
        <v>15</v>
      </c>
      <c r="M14" s="16">
        <v>0</v>
      </c>
      <c r="N14" s="16">
        <v>1</v>
      </c>
      <c r="O14" s="16">
        <v>7</v>
      </c>
      <c r="P14" s="16">
        <v>7</v>
      </c>
      <c r="Q14" s="23"/>
      <c r="R14" s="23"/>
    </row>
    <row r="15" spans="1:18" ht="15.75" customHeight="1">
      <c r="A15" s="10"/>
      <c r="B15" s="17" t="s">
        <v>46</v>
      </c>
      <c r="C15" s="17" t="s">
        <v>244</v>
      </c>
      <c r="D15" s="16">
        <v>12.2</v>
      </c>
      <c r="E15" s="16">
        <v>100</v>
      </c>
      <c r="F15" s="16">
        <v>126</v>
      </c>
      <c r="G15" s="16">
        <v>140</v>
      </c>
      <c r="H15" s="18">
        <f>E15/D15</f>
        <v>8.196721311475411</v>
      </c>
      <c r="I15" s="18">
        <f>F15/D15</f>
        <v>10.327868852459018</v>
      </c>
      <c r="J15" s="18">
        <f aca="true" t="shared" si="0" ref="J15:J77">G15/D15</f>
        <v>11.475409836065575</v>
      </c>
      <c r="K15" s="19">
        <f aca="true" t="shared" si="1" ref="K15:K77">L15/G15*100</f>
        <v>15</v>
      </c>
      <c r="L15" s="16">
        <f>M15+N15+O15+P15</f>
        <v>21</v>
      </c>
      <c r="M15" s="16">
        <v>0</v>
      </c>
      <c r="N15" s="16">
        <v>0</v>
      </c>
      <c r="O15" s="16">
        <v>15</v>
      </c>
      <c r="P15" s="16">
        <v>6</v>
      </c>
      <c r="Q15" s="23"/>
      <c r="R15" s="23"/>
    </row>
    <row r="16" spans="1:18" ht="26.25" customHeight="1">
      <c r="A16" s="10"/>
      <c r="B16" s="17" t="s">
        <v>168</v>
      </c>
      <c r="C16" s="17" t="s">
        <v>187</v>
      </c>
      <c r="D16" s="16">
        <v>16.96</v>
      </c>
      <c r="E16" s="16">
        <v>8</v>
      </c>
      <c r="F16" s="16">
        <v>14</v>
      </c>
      <c r="G16" s="16">
        <v>16</v>
      </c>
      <c r="H16" s="18">
        <v>0</v>
      </c>
      <c r="I16" s="18">
        <f>F16/D16</f>
        <v>0.8254716981132075</v>
      </c>
      <c r="J16" s="18">
        <f t="shared" si="0"/>
        <v>0.9433962264150942</v>
      </c>
      <c r="K16" s="19">
        <f t="shared" si="1"/>
        <v>0</v>
      </c>
      <c r="L16" s="16">
        <f>M16+N16+O16+P16</f>
        <v>0</v>
      </c>
      <c r="M16" s="16">
        <v>0</v>
      </c>
      <c r="N16" s="16">
        <v>0</v>
      </c>
      <c r="O16" s="16">
        <v>0</v>
      </c>
      <c r="P16" s="16">
        <v>0</v>
      </c>
      <c r="Q16" s="23"/>
      <c r="R16" s="23"/>
    </row>
    <row r="17" spans="1:18" ht="16.5" customHeight="1">
      <c r="A17" s="10"/>
      <c r="B17" s="26" t="s">
        <v>47</v>
      </c>
      <c r="C17" s="26" t="s">
        <v>5</v>
      </c>
      <c r="D17" s="27"/>
      <c r="E17" s="27">
        <f>E18+E19+E20</f>
        <v>360</v>
      </c>
      <c r="F17" s="27">
        <f>F18+F19+F20</f>
        <v>405</v>
      </c>
      <c r="G17" s="27">
        <f>G18+G19+G20</f>
        <v>241</v>
      </c>
      <c r="H17" s="29"/>
      <c r="I17" s="29"/>
      <c r="J17" s="29"/>
      <c r="K17" s="28">
        <f t="shared" si="1"/>
        <v>7.053941908713693</v>
      </c>
      <c r="L17" s="27">
        <f>L18+L19+L20</f>
        <v>17</v>
      </c>
      <c r="M17" s="27">
        <f>M18+M19+M20</f>
        <v>0</v>
      </c>
      <c r="N17" s="27">
        <f>N18+N19+N20</f>
        <v>0</v>
      </c>
      <c r="O17" s="27">
        <f>O18+O19+O20</f>
        <v>9</v>
      </c>
      <c r="P17" s="27">
        <f>P18+P19+P20</f>
        <v>8</v>
      </c>
      <c r="Q17" s="23"/>
      <c r="R17" s="23"/>
    </row>
    <row r="18" spans="1:18" ht="18" customHeight="1">
      <c r="A18" s="10"/>
      <c r="B18" s="17" t="s">
        <v>48</v>
      </c>
      <c r="C18" s="17" t="s">
        <v>184</v>
      </c>
      <c r="D18" s="16">
        <v>122.7</v>
      </c>
      <c r="E18" s="16">
        <v>120</v>
      </c>
      <c r="F18" s="16">
        <v>120</v>
      </c>
      <c r="G18" s="16">
        <v>11</v>
      </c>
      <c r="H18" s="18">
        <f>E18/D18</f>
        <v>0.9779951100244498</v>
      </c>
      <c r="I18" s="18">
        <f>F18/D18</f>
        <v>0.9779951100244498</v>
      </c>
      <c r="J18" s="18">
        <f t="shared" si="0"/>
        <v>0.08964955175224124</v>
      </c>
      <c r="K18" s="19">
        <f t="shared" si="1"/>
        <v>0</v>
      </c>
      <c r="L18" s="16">
        <f>M18+N18+O18+P18</f>
        <v>0</v>
      </c>
      <c r="M18" s="16">
        <v>0</v>
      </c>
      <c r="N18" s="16">
        <v>0</v>
      </c>
      <c r="O18" s="16">
        <v>0</v>
      </c>
      <c r="P18" s="16">
        <v>0</v>
      </c>
      <c r="Q18" s="23"/>
      <c r="R18" s="23"/>
    </row>
    <row r="19" spans="1:18" ht="16.5" customHeight="1">
      <c r="A19" s="10"/>
      <c r="B19" s="17" t="s">
        <v>49</v>
      </c>
      <c r="C19" s="17" t="s">
        <v>185</v>
      </c>
      <c r="D19" s="16">
        <v>107.6</v>
      </c>
      <c r="E19" s="16">
        <v>80</v>
      </c>
      <c r="F19" s="16">
        <v>80</v>
      </c>
      <c r="G19" s="16">
        <v>10</v>
      </c>
      <c r="H19" s="18">
        <f>E19/D19</f>
        <v>0.7434944237918216</v>
      </c>
      <c r="I19" s="18">
        <f>F19/D19</f>
        <v>0.7434944237918216</v>
      </c>
      <c r="J19" s="18">
        <f t="shared" si="0"/>
        <v>0.0929368029739777</v>
      </c>
      <c r="K19" s="19">
        <f t="shared" si="1"/>
        <v>0</v>
      </c>
      <c r="L19" s="16">
        <f>M19+N19+O19+P19</f>
        <v>0</v>
      </c>
      <c r="M19" s="16">
        <v>0</v>
      </c>
      <c r="N19" s="16">
        <v>0</v>
      </c>
      <c r="O19" s="16">
        <v>0</v>
      </c>
      <c r="P19" s="16">
        <v>0</v>
      </c>
      <c r="Q19" s="23"/>
      <c r="R19" s="23"/>
    </row>
    <row r="20" spans="1:18" ht="15.75" customHeight="1">
      <c r="A20" s="10"/>
      <c r="B20" s="17" t="s">
        <v>50</v>
      </c>
      <c r="C20" s="17" t="s">
        <v>245</v>
      </c>
      <c r="D20" s="16">
        <v>52.3</v>
      </c>
      <c r="E20" s="16">
        <v>160</v>
      </c>
      <c r="F20" s="16">
        <v>205</v>
      </c>
      <c r="G20" s="16">
        <v>220</v>
      </c>
      <c r="H20" s="18">
        <f>E20/D20</f>
        <v>3.059273422562142</v>
      </c>
      <c r="I20" s="18">
        <f>F20/D20</f>
        <v>3.919694072657744</v>
      </c>
      <c r="J20" s="18">
        <f t="shared" si="0"/>
        <v>4.2065009560229445</v>
      </c>
      <c r="K20" s="19">
        <f t="shared" si="1"/>
        <v>7.727272727272727</v>
      </c>
      <c r="L20" s="16">
        <f>M20+N20+O20+P20</f>
        <v>17</v>
      </c>
      <c r="M20" s="16">
        <v>0</v>
      </c>
      <c r="N20" s="16">
        <v>0</v>
      </c>
      <c r="O20" s="16">
        <v>9</v>
      </c>
      <c r="P20" s="16">
        <v>8</v>
      </c>
      <c r="Q20" s="23"/>
      <c r="R20" s="23"/>
    </row>
    <row r="21" spans="1:18" s="9" customFormat="1" ht="15.75" customHeight="1">
      <c r="A21" s="12"/>
      <c r="B21" s="26" t="s">
        <v>51</v>
      </c>
      <c r="C21" s="26" t="s">
        <v>6</v>
      </c>
      <c r="D21" s="27"/>
      <c r="E21" s="27">
        <f>E22+E23+E24+E25</f>
        <v>215</v>
      </c>
      <c r="F21" s="27">
        <f>F22+F23+F24+F25</f>
        <v>225</v>
      </c>
      <c r="G21" s="27">
        <f>G22+G23+G24+G25</f>
        <v>195</v>
      </c>
      <c r="H21" s="29"/>
      <c r="I21" s="29"/>
      <c r="J21" s="29"/>
      <c r="K21" s="28">
        <f t="shared" si="1"/>
        <v>14.358974358974358</v>
      </c>
      <c r="L21" s="27">
        <f>L22+L23+L24+L25</f>
        <v>28</v>
      </c>
      <c r="M21" s="27">
        <f>M22+M23+M24+M25</f>
        <v>0</v>
      </c>
      <c r="N21" s="27">
        <f>N22+N23+N24+N25</f>
        <v>6</v>
      </c>
      <c r="O21" s="27">
        <f>O22+O23+O24+O25</f>
        <v>11</v>
      </c>
      <c r="P21" s="27">
        <f>P22+P23+P24+P25</f>
        <v>11</v>
      </c>
      <c r="Q21" s="30"/>
      <c r="R21" s="30"/>
    </row>
    <row r="22" spans="1:18" ht="15" customHeight="1">
      <c r="A22" s="10"/>
      <c r="B22" s="17" t="s">
        <v>52</v>
      </c>
      <c r="C22" s="17" t="s">
        <v>188</v>
      </c>
      <c r="D22" s="16">
        <v>5</v>
      </c>
      <c r="E22" s="16">
        <v>50</v>
      </c>
      <c r="F22" s="16">
        <v>60</v>
      </c>
      <c r="G22" s="16">
        <v>55</v>
      </c>
      <c r="H22" s="18">
        <f>E22/D22</f>
        <v>10</v>
      </c>
      <c r="I22" s="18">
        <f>F22/D22</f>
        <v>12</v>
      </c>
      <c r="J22" s="18">
        <f t="shared" si="0"/>
        <v>11</v>
      </c>
      <c r="K22" s="19">
        <f t="shared" si="1"/>
        <v>14.545454545454545</v>
      </c>
      <c r="L22" s="16">
        <f>M22+N22+O22+P22</f>
        <v>8</v>
      </c>
      <c r="M22" s="16">
        <v>0</v>
      </c>
      <c r="N22" s="16">
        <v>2</v>
      </c>
      <c r="O22" s="16">
        <v>3</v>
      </c>
      <c r="P22" s="16">
        <v>3</v>
      </c>
      <c r="Q22" s="23"/>
      <c r="R22" s="23"/>
    </row>
    <row r="23" spans="1:18" ht="14.25">
      <c r="A23" s="10"/>
      <c r="B23" s="17" t="s">
        <v>53</v>
      </c>
      <c r="C23" s="17" t="s">
        <v>189</v>
      </c>
      <c r="D23" s="16">
        <v>2.7</v>
      </c>
      <c r="E23" s="16">
        <v>70</v>
      </c>
      <c r="F23" s="16">
        <v>60</v>
      </c>
      <c r="G23" s="16">
        <v>50</v>
      </c>
      <c r="H23" s="18">
        <f>E23/D23</f>
        <v>25.925925925925924</v>
      </c>
      <c r="I23" s="18">
        <f>F23/D23</f>
        <v>22.22222222222222</v>
      </c>
      <c r="J23" s="18">
        <f t="shared" si="0"/>
        <v>18.51851851851852</v>
      </c>
      <c r="K23" s="19">
        <f t="shared" si="1"/>
        <v>18</v>
      </c>
      <c r="L23" s="16">
        <f>M23+N23+O23+P23</f>
        <v>9</v>
      </c>
      <c r="M23" s="16">
        <v>0</v>
      </c>
      <c r="N23" s="16">
        <v>2</v>
      </c>
      <c r="O23" s="16">
        <v>3</v>
      </c>
      <c r="P23" s="16">
        <v>4</v>
      </c>
      <c r="Q23" s="23"/>
      <c r="R23" s="23"/>
    </row>
    <row r="24" spans="1:18" ht="14.25" customHeight="1">
      <c r="A24" s="10"/>
      <c r="B24" s="17" t="s">
        <v>54</v>
      </c>
      <c r="C24" s="17" t="s">
        <v>246</v>
      </c>
      <c r="D24" s="16">
        <v>10.4</v>
      </c>
      <c r="E24" s="16">
        <v>35</v>
      </c>
      <c r="F24" s="16">
        <v>45</v>
      </c>
      <c r="G24" s="16">
        <v>45</v>
      </c>
      <c r="H24" s="18">
        <f>E24/D24</f>
        <v>3.3653846153846154</v>
      </c>
      <c r="I24" s="18">
        <f>F24/D24</f>
        <v>4.326923076923077</v>
      </c>
      <c r="J24" s="18">
        <f t="shared" si="0"/>
        <v>4.326923076923077</v>
      </c>
      <c r="K24" s="19">
        <f t="shared" si="1"/>
        <v>6.666666666666667</v>
      </c>
      <c r="L24" s="16">
        <f>M24+N24+O24+P24</f>
        <v>3</v>
      </c>
      <c r="M24" s="16">
        <v>0</v>
      </c>
      <c r="N24" s="16">
        <v>0</v>
      </c>
      <c r="O24" s="16">
        <v>2</v>
      </c>
      <c r="P24" s="16">
        <v>1</v>
      </c>
      <c r="Q24" s="23"/>
      <c r="R24" s="23"/>
    </row>
    <row r="25" spans="1:18" ht="29.25" customHeight="1">
      <c r="A25" s="10"/>
      <c r="B25" s="17" t="s">
        <v>55</v>
      </c>
      <c r="C25" s="17" t="s">
        <v>190</v>
      </c>
      <c r="D25" s="16">
        <v>2.7</v>
      </c>
      <c r="E25" s="16">
        <v>60</v>
      </c>
      <c r="F25" s="16">
        <v>60</v>
      </c>
      <c r="G25" s="16">
        <v>45</v>
      </c>
      <c r="H25" s="18">
        <f>E25/D25</f>
        <v>22.22222222222222</v>
      </c>
      <c r="I25" s="18">
        <f>F25/D25</f>
        <v>22.22222222222222</v>
      </c>
      <c r="J25" s="18">
        <f t="shared" si="0"/>
        <v>16.666666666666664</v>
      </c>
      <c r="K25" s="19">
        <f t="shared" si="1"/>
        <v>17.77777777777778</v>
      </c>
      <c r="L25" s="16">
        <f>M25+N25+O25+P25</f>
        <v>8</v>
      </c>
      <c r="M25" s="16">
        <v>0</v>
      </c>
      <c r="N25" s="16">
        <v>2</v>
      </c>
      <c r="O25" s="16">
        <v>3</v>
      </c>
      <c r="P25" s="16">
        <v>3</v>
      </c>
      <c r="Q25" s="23"/>
      <c r="R25" s="23"/>
    </row>
    <row r="26" spans="1:18" ht="16.5" customHeight="1">
      <c r="A26" s="10"/>
      <c r="B26" s="26">
        <v>4</v>
      </c>
      <c r="C26" s="26" t="s">
        <v>7</v>
      </c>
      <c r="D26" s="27"/>
      <c r="E26" s="27">
        <f>E27+E28</f>
        <v>74</v>
      </c>
      <c r="F26" s="27">
        <f>F27+F28</f>
        <v>94</v>
      </c>
      <c r="G26" s="27">
        <f>G27+G28</f>
        <v>109</v>
      </c>
      <c r="H26" s="29"/>
      <c r="I26" s="29"/>
      <c r="J26" s="29"/>
      <c r="K26" s="28">
        <f t="shared" si="1"/>
        <v>4.587155963302752</v>
      </c>
      <c r="L26" s="27">
        <f>L27+L28</f>
        <v>5</v>
      </c>
      <c r="M26" s="27">
        <f>M27+M28</f>
        <v>0</v>
      </c>
      <c r="N26" s="27">
        <f>N27+N28</f>
        <v>0</v>
      </c>
      <c r="O26" s="27">
        <f>O27+O28</f>
        <v>3</v>
      </c>
      <c r="P26" s="27">
        <f>P27+P28</f>
        <v>2</v>
      </c>
      <c r="Q26" s="23"/>
      <c r="R26" s="23"/>
    </row>
    <row r="27" spans="1:18" ht="15" customHeight="1">
      <c r="A27" s="10"/>
      <c r="B27" s="17" t="s">
        <v>56</v>
      </c>
      <c r="C27" s="17" t="s">
        <v>247</v>
      </c>
      <c r="D27" s="16">
        <v>30.17</v>
      </c>
      <c r="E27" s="16">
        <v>29</v>
      </c>
      <c r="F27" s="16">
        <v>40</v>
      </c>
      <c r="G27" s="16">
        <v>49</v>
      </c>
      <c r="H27" s="18">
        <f>E27/D27</f>
        <v>0.961219754723235</v>
      </c>
      <c r="I27" s="18">
        <f>F27/D27</f>
        <v>1.325820351342393</v>
      </c>
      <c r="J27" s="18">
        <f t="shared" si="0"/>
        <v>1.6241299303944314</v>
      </c>
      <c r="K27" s="19">
        <f t="shared" si="1"/>
        <v>4.081632653061225</v>
      </c>
      <c r="L27" s="16">
        <f>M27+N27+O27+P27</f>
        <v>2</v>
      </c>
      <c r="M27" s="16">
        <v>0</v>
      </c>
      <c r="N27" s="16">
        <v>0</v>
      </c>
      <c r="O27" s="16">
        <v>1</v>
      </c>
      <c r="P27" s="16">
        <v>1</v>
      </c>
      <c r="Q27" s="23"/>
      <c r="R27" s="23"/>
    </row>
    <row r="28" spans="1:18" ht="15" customHeight="1">
      <c r="A28" s="10"/>
      <c r="B28" s="17" t="s">
        <v>57</v>
      </c>
      <c r="C28" s="17" t="s">
        <v>248</v>
      </c>
      <c r="D28" s="16">
        <v>30.17</v>
      </c>
      <c r="E28" s="16">
        <v>45</v>
      </c>
      <c r="F28" s="16">
        <v>54</v>
      </c>
      <c r="G28" s="16">
        <v>60</v>
      </c>
      <c r="H28" s="18">
        <f>E28/D28</f>
        <v>1.4915478952601922</v>
      </c>
      <c r="I28" s="18">
        <f>F28/D28</f>
        <v>1.7898574743122306</v>
      </c>
      <c r="J28" s="18">
        <f t="shared" si="0"/>
        <v>1.9887305270135895</v>
      </c>
      <c r="K28" s="19">
        <f t="shared" si="1"/>
        <v>5</v>
      </c>
      <c r="L28" s="16">
        <f>M28+N28+O28+P28</f>
        <v>3</v>
      </c>
      <c r="M28" s="16">
        <v>0</v>
      </c>
      <c r="N28" s="16">
        <v>0</v>
      </c>
      <c r="O28" s="16">
        <v>2</v>
      </c>
      <c r="P28" s="16">
        <v>1</v>
      </c>
      <c r="Q28" s="23"/>
      <c r="R28" s="23"/>
    </row>
    <row r="29" spans="1:18" ht="15.75" customHeight="1">
      <c r="A29" s="10"/>
      <c r="B29" s="26" t="s">
        <v>58</v>
      </c>
      <c r="C29" s="26" t="s">
        <v>8</v>
      </c>
      <c r="D29" s="27"/>
      <c r="E29" s="27">
        <f>E30+E31+E32+E33+E34</f>
        <v>438</v>
      </c>
      <c r="F29" s="27">
        <f>F30+F31+F32+F33+F34</f>
        <v>478</v>
      </c>
      <c r="G29" s="27">
        <f>G30+G31+G32+G33+G34</f>
        <v>427</v>
      </c>
      <c r="H29" s="29"/>
      <c r="I29" s="29"/>
      <c r="J29" s="29"/>
      <c r="K29" s="28">
        <f t="shared" si="1"/>
        <v>14.519906323185012</v>
      </c>
      <c r="L29" s="27">
        <f>L30+L31+L32+L33+L34</f>
        <v>62</v>
      </c>
      <c r="M29" s="27">
        <f>M30+M31+M32+M33+M34</f>
        <v>0</v>
      </c>
      <c r="N29" s="27">
        <f>N30+N31+N32+N33+N34</f>
        <v>0</v>
      </c>
      <c r="O29" s="27">
        <f>O30+O31+O32+O33+O34</f>
        <v>32</v>
      </c>
      <c r="P29" s="27">
        <f>P30+P31+P32+P33+P34</f>
        <v>30</v>
      </c>
      <c r="Q29" s="23"/>
      <c r="R29" s="23"/>
    </row>
    <row r="30" spans="1:18" ht="16.5" customHeight="1">
      <c r="A30" s="10"/>
      <c r="B30" s="17" t="s">
        <v>59</v>
      </c>
      <c r="C30" s="35" t="s">
        <v>249</v>
      </c>
      <c r="D30" s="16">
        <v>17.7</v>
      </c>
      <c r="E30" s="16">
        <v>186</v>
      </c>
      <c r="F30" s="16">
        <v>192</v>
      </c>
      <c r="G30" s="16">
        <v>217</v>
      </c>
      <c r="H30" s="18">
        <f>E30/D30</f>
        <v>10.508474576271187</v>
      </c>
      <c r="I30" s="18">
        <f>F30/D30</f>
        <v>10.847457627118645</v>
      </c>
      <c r="J30" s="18">
        <f t="shared" si="0"/>
        <v>12.259887005649718</v>
      </c>
      <c r="K30" s="19">
        <f t="shared" si="1"/>
        <v>17.972350230414747</v>
      </c>
      <c r="L30" s="16">
        <f>M30+N30+O30+P30</f>
        <v>39</v>
      </c>
      <c r="M30" s="16">
        <v>0</v>
      </c>
      <c r="N30" s="16">
        <v>0</v>
      </c>
      <c r="O30" s="16">
        <v>20</v>
      </c>
      <c r="P30" s="16">
        <v>19</v>
      </c>
      <c r="Q30" s="23"/>
      <c r="R30" s="23"/>
    </row>
    <row r="31" spans="1:18" ht="27.75" customHeight="1">
      <c r="A31" s="10"/>
      <c r="B31" s="17" t="s">
        <v>232</v>
      </c>
      <c r="C31" s="17" t="s">
        <v>242</v>
      </c>
      <c r="D31" s="16"/>
      <c r="E31" s="16">
        <v>132</v>
      </c>
      <c r="F31" s="16">
        <v>146</v>
      </c>
      <c r="G31" s="16"/>
      <c r="H31" s="18"/>
      <c r="I31" s="18"/>
      <c r="J31" s="18"/>
      <c r="K31" s="19"/>
      <c r="L31" s="16"/>
      <c r="M31" s="16"/>
      <c r="N31" s="16"/>
      <c r="O31" s="16"/>
      <c r="P31" s="16"/>
      <c r="Q31" s="23"/>
      <c r="R31" s="23"/>
    </row>
    <row r="32" spans="1:18" ht="18" customHeight="1">
      <c r="A32" s="10"/>
      <c r="B32" s="17" t="s">
        <v>60</v>
      </c>
      <c r="C32" s="35" t="s">
        <v>250</v>
      </c>
      <c r="D32" s="16">
        <v>13.06</v>
      </c>
      <c r="E32" s="16">
        <v>120</v>
      </c>
      <c r="F32" s="16">
        <v>140</v>
      </c>
      <c r="G32" s="16">
        <v>150</v>
      </c>
      <c r="H32" s="18">
        <f>E32/D32</f>
        <v>9.188361408882082</v>
      </c>
      <c r="I32" s="18">
        <f>F32/D32</f>
        <v>10.719754977029096</v>
      </c>
      <c r="J32" s="18">
        <f t="shared" si="0"/>
        <v>11.485451761102603</v>
      </c>
      <c r="K32" s="19">
        <f t="shared" si="1"/>
        <v>14.666666666666666</v>
      </c>
      <c r="L32" s="16">
        <f>M32+N32+O32+P32</f>
        <v>22</v>
      </c>
      <c r="M32" s="16">
        <v>0</v>
      </c>
      <c r="N32" s="16">
        <v>0</v>
      </c>
      <c r="O32" s="16">
        <v>11</v>
      </c>
      <c r="P32" s="16">
        <v>11</v>
      </c>
      <c r="Q32" s="23"/>
      <c r="R32" s="23"/>
    </row>
    <row r="33" spans="1:18" ht="26.25" customHeight="1">
      <c r="A33" s="10"/>
      <c r="B33" s="17" t="s">
        <v>233</v>
      </c>
      <c r="C33" s="17" t="s">
        <v>227</v>
      </c>
      <c r="D33" s="16">
        <v>62.49</v>
      </c>
      <c r="E33" s="16">
        <v>0</v>
      </c>
      <c r="F33" s="16">
        <v>0</v>
      </c>
      <c r="G33" s="16">
        <v>0</v>
      </c>
      <c r="H33" s="18">
        <f>E33/D33</f>
        <v>0</v>
      </c>
      <c r="I33" s="18">
        <f>F33/D33</f>
        <v>0</v>
      </c>
      <c r="J33" s="18">
        <f t="shared" si="0"/>
        <v>0</v>
      </c>
      <c r="K33" s="19">
        <v>0</v>
      </c>
      <c r="L33" s="16">
        <f>M33+N33+O33+P33</f>
        <v>0</v>
      </c>
      <c r="M33" s="16">
        <v>0</v>
      </c>
      <c r="N33" s="16">
        <v>0</v>
      </c>
      <c r="O33" s="16">
        <v>0</v>
      </c>
      <c r="P33" s="16">
        <v>0</v>
      </c>
      <c r="Q33" s="23"/>
      <c r="R33" s="23"/>
    </row>
    <row r="34" spans="1:18" ht="26.25" customHeight="1">
      <c r="A34" s="10"/>
      <c r="B34" s="17" t="s">
        <v>241</v>
      </c>
      <c r="C34" s="17" t="s">
        <v>228</v>
      </c>
      <c r="D34" s="16">
        <v>75.97</v>
      </c>
      <c r="E34" s="16">
        <v>0</v>
      </c>
      <c r="F34" s="16">
        <v>0</v>
      </c>
      <c r="G34" s="16">
        <v>60</v>
      </c>
      <c r="H34" s="18">
        <f>E34/D34</f>
        <v>0</v>
      </c>
      <c r="I34" s="18">
        <f>F34/D34</f>
        <v>0</v>
      </c>
      <c r="J34" s="18">
        <f t="shared" si="0"/>
        <v>0.7897854416216927</v>
      </c>
      <c r="K34" s="19">
        <f>L34/G34*100</f>
        <v>1.6666666666666667</v>
      </c>
      <c r="L34" s="16">
        <f>M34+N34+O34+P34</f>
        <v>1</v>
      </c>
      <c r="M34" s="16">
        <v>0</v>
      </c>
      <c r="N34" s="16">
        <v>0</v>
      </c>
      <c r="O34" s="16">
        <v>1</v>
      </c>
      <c r="P34" s="16">
        <v>0</v>
      </c>
      <c r="Q34" s="23"/>
      <c r="R34" s="23"/>
    </row>
    <row r="35" spans="1:18" ht="15" customHeight="1">
      <c r="A35" s="10"/>
      <c r="B35" s="26" t="s">
        <v>61</v>
      </c>
      <c r="C35" s="26" t="s">
        <v>9</v>
      </c>
      <c r="D35" s="28"/>
      <c r="E35" s="27">
        <f>E36+E37+E38+E39+E40+E41</f>
        <v>581</v>
      </c>
      <c r="F35" s="27">
        <f>F36+F37+F38+F39+F40+F41</f>
        <v>650</v>
      </c>
      <c r="G35" s="27">
        <f>G36+G37+G38+G39+G40+G41</f>
        <v>557</v>
      </c>
      <c r="H35" s="29"/>
      <c r="I35" s="29"/>
      <c r="J35" s="29"/>
      <c r="K35" s="28">
        <f t="shared" si="1"/>
        <v>12.208258527827647</v>
      </c>
      <c r="L35" s="27">
        <f>L36+L37+L38+L39+L40+L41</f>
        <v>68</v>
      </c>
      <c r="M35" s="27">
        <f>M36+M37+M38+M39+M40+M41</f>
        <v>0</v>
      </c>
      <c r="N35" s="27">
        <f>N36+N37+N38+N39+N40+N41</f>
        <v>0</v>
      </c>
      <c r="O35" s="27">
        <f>O36+O37+O38+O39+O40+O41</f>
        <v>37</v>
      </c>
      <c r="P35" s="27">
        <f>P36+P37+P38+P39+P40+P41</f>
        <v>31</v>
      </c>
      <c r="Q35" s="23"/>
      <c r="R35" s="23"/>
    </row>
    <row r="36" spans="1:18" ht="16.5" customHeight="1">
      <c r="A36" s="10"/>
      <c r="B36" s="17" t="s">
        <v>62</v>
      </c>
      <c r="C36" s="17" t="s">
        <v>251</v>
      </c>
      <c r="D36" s="18">
        <v>17.6</v>
      </c>
      <c r="E36" s="16">
        <v>230</v>
      </c>
      <c r="F36" s="16">
        <v>240</v>
      </c>
      <c r="G36" s="16">
        <v>230</v>
      </c>
      <c r="H36" s="18">
        <f aca="true" t="shared" si="2" ref="H36:H41">E36/D36</f>
        <v>13.068181818181817</v>
      </c>
      <c r="I36" s="18">
        <f aca="true" t="shared" si="3" ref="I36:I41">F36/D36</f>
        <v>13.636363636363635</v>
      </c>
      <c r="J36" s="18">
        <f t="shared" si="0"/>
        <v>13.068181818181817</v>
      </c>
      <c r="K36" s="19">
        <f t="shared" si="1"/>
        <v>17.82608695652174</v>
      </c>
      <c r="L36" s="16">
        <f aca="true" t="shared" si="4" ref="L36:L41">M36+N36+O36+P36</f>
        <v>41</v>
      </c>
      <c r="M36" s="16">
        <v>0</v>
      </c>
      <c r="N36" s="16">
        <v>0</v>
      </c>
      <c r="O36" s="16">
        <v>21</v>
      </c>
      <c r="P36" s="16">
        <v>20</v>
      </c>
      <c r="Q36" s="23"/>
      <c r="R36" s="23"/>
    </row>
    <row r="37" spans="1:18" ht="15.75" customHeight="1">
      <c r="A37" s="10"/>
      <c r="B37" s="17" t="s">
        <v>63</v>
      </c>
      <c r="C37" s="17" t="s">
        <v>252</v>
      </c>
      <c r="D37" s="16">
        <v>8</v>
      </c>
      <c r="E37" s="16">
        <v>83</v>
      </c>
      <c r="F37" s="16">
        <v>89</v>
      </c>
      <c r="G37" s="16">
        <v>93</v>
      </c>
      <c r="H37" s="18">
        <f t="shared" si="2"/>
        <v>10.375</v>
      </c>
      <c r="I37" s="18">
        <f t="shared" si="3"/>
        <v>11.125</v>
      </c>
      <c r="J37" s="18">
        <f t="shared" si="0"/>
        <v>11.625</v>
      </c>
      <c r="K37" s="19">
        <f t="shared" si="1"/>
        <v>12.903225806451612</v>
      </c>
      <c r="L37" s="16">
        <f t="shared" si="4"/>
        <v>12</v>
      </c>
      <c r="M37" s="16">
        <v>0</v>
      </c>
      <c r="N37" s="16">
        <v>0</v>
      </c>
      <c r="O37" s="16">
        <v>8</v>
      </c>
      <c r="P37" s="16">
        <v>4</v>
      </c>
      <c r="Q37" s="23"/>
      <c r="R37" s="23"/>
    </row>
    <row r="38" spans="1:19" ht="16.5" customHeight="1">
      <c r="A38" s="10"/>
      <c r="B38" s="17" t="s">
        <v>64</v>
      </c>
      <c r="C38" s="17" t="s">
        <v>212</v>
      </c>
      <c r="D38" s="16">
        <v>8.7</v>
      </c>
      <c r="E38" s="16">
        <v>70</v>
      </c>
      <c r="F38" s="16">
        <v>82</v>
      </c>
      <c r="G38" s="16">
        <v>7</v>
      </c>
      <c r="H38" s="18">
        <f t="shared" si="2"/>
        <v>8.045977011494253</v>
      </c>
      <c r="I38" s="18">
        <f t="shared" si="3"/>
        <v>9.42528735632184</v>
      </c>
      <c r="J38" s="18">
        <f t="shared" si="0"/>
        <v>0.8045977011494253</v>
      </c>
      <c r="K38" s="19">
        <f t="shared" si="1"/>
        <v>0</v>
      </c>
      <c r="L38" s="16">
        <f t="shared" si="4"/>
        <v>0</v>
      </c>
      <c r="M38" s="16">
        <v>0</v>
      </c>
      <c r="N38" s="16">
        <v>0</v>
      </c>
      <c r="O38" s="16">
        <v>0</v>
      </c>
      <c r="P38" s="16">
        <v>0</v>
      </c>
      <c r="Q38" s="23"/>
      <c r="R38" s="23"/>
      <c r="S38" s="3"/>
    </row>
    <row r="39" spans="1:18" ht="16.5" customHeight="1">
      <c r="A39" s="10"/>
      <c r="B39" s="17" t="s">
        <v>65</v>
      </c>
      <c r="C39" s="35" t="s">
        <v>253</v>
      </c>
      <c r="D39" s="16">
        <v>4.1</v>
      </c>
      <c r="E39" s="16">
        <v>121</v>
      </c>
      <c r="F39" s="16">
        <v>135</v>
      </c>
      <c r="G39" s="16">
        <v>145</v>
      </c>
      <c r="H39" s="18">
        <f t="shared" si="2"/>
        <v>29.512195121951223</v>
      </c>
      <c r="I39" s="18">
        <f t="shared" si="3"/>
        <v>32.926829268292686</v>
      </c>
      <c r="J39" s="18">
        <f t="shared" si="0"/>
        <v>35.36585365853659</v>
      </c>
      <c r="K39" s="19">
        <f t="shared" si="1"/>
        <v>10.344827586206897</v>
      </c>
      <c r="L39" s="16">
        <f t="shared" si="4"/>
        <v>15</v>
      </c>
      <c r="M39" s="16">
        <v>0</v>
      </c>
      <c r="N39" s="16">
        <v>0</v>
      </c>
      <c r="O39" s="16">
        <v>8</v>
      </c>
      <c r="P39" s="16">
        <v>7</v>
      </c>
      <c r="Q39" s="23"/>
      <c r="R39" s="23"/>
    </row>
    <row r="40" spans="1:18" ht="14.25" customHeight="1">
      <c r="A40" s="10"/>
      <c r="B40" s="17" t="s">
        <v>66</v>
      </c>
      <c r="C40" s="35" t="s">
        <v>10</v>
      </c>
      <c r="D40" s="19">
        <v>29.64</v>
      </c>
      <c r="E40" s="16">
        <v>60</v>
      </c>
      <c r="F40" s="16">
        <v>85</v>
      </c>
      <c r="G40" s="16">
        <v>75</v>
      </c>
      <c r="H40" s="18">
        <f t="shared" si="2"/>
        <v>2.0242914979757085</v>
      </c>
      <c r="I40" s="18">
        <f t="shared" si="3"/>
        <v>2.8677462887989202</v>
      </c>
      <c r="J40" s="18">
        <f t="shared" si="0"/>
        <v>2.5303643724696356</v>
      </c>
      <c r="K40" s="19">
        <f t="shared" si="1"/>
        <v>0</v>
      </c>
      <c r="L40" s="37">
        <f t="shared" si="4"/>
        <v>0</v>
      </c>
      <c r="M40" s="37">
        <v>0</v>
      </c>
      <c r="N40" s="37">
        <v>0</v>
      </c>
      <c r="O40" s="37">
        <v>0</v>
      </c>
      <c r="P40" s="37">
        <v>0</v>
      </c>
      <c r="Q40" s="23"/>
      <c r="R40" s="23"/>
    </row>
    <row r="41" spans="1:18" ht="27" customHeight="1">
      <c r="A41" s="10"/>
      <c r="B41" s="17" t="s">
        <v>147</v>
      </c>
      <c r="C41" s="17" t="s">
        <v>211</v>
      </c>
      <c r="D41" s="18">
        <v>47.135</v>
      </c>
      <c r="E41" s="16">
        <v>17</v>
      </c>
      <c r="F41" s="16">
        <v>19</v>
      </c>
      <c r="G41" s="16">
        <v>7</v>
      </c>
      <c r="H41" s="18">
        <f t="shared" si="2"/>
        <v>0.3606661716346664</v>
      </c>
      <c r="I41" s="18">
        <f t="shared" si="3"/>
        <v>0.40309748594462713</v>
      </c>
      <c r="J41" s="18">
        <f t="shared" si="0"/>
        <v>0.14850960008486264</v>
      </c>
      <c r="K41" s="19">
        <f t="shared" si="1"/>
        <v>0</v>
      </c>
      <c r="L41" s="16">
        <f t="shared" si="4"/>
        <v>0</v>
      </c>
      <c r="M41" s="16">
        <v>0</v>
      </c>
      <c r="N41" s="16">
        <v>0</v>
      </c>
      <c r="O41" s="16">
        <v>0</v>
      </c>
      <c r="P41" s="16">
        <v>0</v>
      </c>
      <c r="Q41" s="23"/>
      <c r="R41" s="23"/>
    </row>
    <row r="42" spans="1:18" ht="16.5" customHeight="1">
      <c r="A42" s="10"/>
      <c r="B42" s="26" t="s">
        <v>67</v>
      </c>
      <c r="C42" s="26" t="s">
        <v>11</v>
      </c>
      <c r="D42" s="27"/>
      <c r="E42" s="27">
        <f>E43+E44+E45+E46</f>
        <v>158</v>
      </c>
      <c r="F42" s="27">
        <f>F43+F44+F45+F46</f>
        <v>186</v>
      </c>
      <c r="G42" s="27">
        <f>G43+G44+G45+G46</f>
        <v>203</v>
      </c>
      <c r="H42" s="29"/>
      <c r="I42" s="29"/>
      <c r="J42" s="29"/>
      <c r="K42" s="28">
        <f t="shared" si="1"/>
        <v>6.896551724137931</v>
      </c>
      <c r="L42" s="27">
        <f>L43+L44+L45+L46</f>
        <v>14</v>
      </c>
      <c r="M42" s="27">
        <f>M43+M44+M45+M46</f>
        <v>0</v>
      </c>
      <c r="N42" s="27">
        <f>N43+N44+N45+N46</f>
        <v>0</v>
      </c>
      <c r="O42" s="27">
        <f>O43+O44+O45+O46</f>
        <v>8</v>
      </c>
      <c r="P42" s="27">
        <f>P43+P44+P45+P46</f>
        <v>6</v>
      </c>
      <c r="Q42" s="23"/>
      <c r="R42" s="23"/>
    </row>
    <row r="43" spans="1:18" ht="15.75" customHeight="1">
      <c r="A43" s="10"/>
      <c r="B43" s="17" t="s">
        <v>68</v>
      </c>
      <c r="C43" s="17" t="s">
        <v>254</v>
      </c>
      <c r="D43" s="16">
        <v>15.04</v>
      </c>
      <c r="E43" s="16">
        <v>55</v>
      </c>
      <c r="F43" s="16">
        <v>70</v>
      </c>
      <c r="G43" s="16">
        <v>80</v>
      </c>
      <c r="H43" s="18">
        <f>E43/D43</f>
        <v>3.6569148936170213</v>
      </c>
      <c r="I43" s="18">
        <f>F43/D43</f>
        <v>4.654255319148937</v>
      </c>
      <c r="J43" s="18">
        <f t="shared" si="0"/>
        <v>5.319148936170213</v>
      </c>
      <c r="K43" s="19">
        <f t="shared" si="1"/>
        <v>7.5</v>
      </c>
      <c r="L43" s="16">
        <f>M43+N43+O43+P43</f>
        <v>6</v>
      </c>
      <c r="M43" s="16">
        <v>0</v>
      </c>
      <c r="N43" s="16">
        <v>0</v>
      </c>
      <c r="O43" s="16">
        <v>4</v>
      </c>
      <c r="P43" s="16">
        <v>2</v>
      </c>
      <c r="Q43" s="23"/>
      <c r="R43" s="23"/>
    </row>
    <row r="44" spans="1:18" ht="16.5" customHeight="1">
      <c r="A44" s="10"/>
      <c r="B44" s="17" t="s">
        <v>69</v>
      </c>
      <c r="C44" s="17" t="s">
        <v>192</v>
      </c>
      <c r="D44" s="16">
        <v>8.9</v>
      </c>
      <c r="E44" s="16">
        <v>41</v>
      </c>
      <c r="F44" s="16">
        <v>70</v>
      </c>
      <c r="G44" s="16">
        <v>68</v>
      </c>
      <c r="H44" s="18">
        <f>E44/D44</f>
        <v>4.606741573033708</v>
      </c>
      <c r="I44" s="18">
        <f>F44/D44</f>
        <v>7.865168539325842</v>
      </c>
      <c r="J44" s="18">
        <f t="shared" si="0"/>
        <v>7.640449438202247</v>
      </c>
      <c r="K44" s="19">
        <f t="shared" si="1"/>
        <v>8.823529411764707</v>
      </c>
      <c r="L44" s="16">
        <f>M44+N44+O44+P44</f>
        <v>6</v>
      </c>
      <c r="M44" s="16">
        <v>0</v>
      </c>
      <c r="N44" s="16">
        <v>0</v>
      </c>
      <c r="O44" s="16">
        <v>3</v>
      </c>
      <c r="P44" s="16">
        <v>3</v>
      </c>
      <c r="Q44" s="23"/>
      <c r="R44" s="23"/>
    </row>
    <row r="45" spans="1:18" ht="13.5" customHeight="1">
      <c r="A45" s="10"/>
      <c r="B45" s="17" t="s">
        <v>70</v>
      </c>
      <c r="C45" s="17" t="s">
        <v>255</v>
      </c>
      <c r="D45" s="16">
        <v>34.49</v>
      </c>
      <c r="E45" s="16">
        <v>62</v>
      </c>
      <c r="F45" s="16">
        <v>46</v>
      </c>
      <c r="G45" s="16">
        <v>55</v>
      </c>
      <c r="H45" s="18">
        <f>E45/D45</f>
        <v>1.7976224992751522</v>
      </c>
      <c r="I45" s="18">
        <f>F45/D45</f>
        <v>1.3337199188170483</v>
      </c>
      <c r="J45" s="18">
        <f t="shared" si="0"/>
        <v>1.5946651203247317</v>
      </c>
      <c r="K45" s="19">
        <f t="shared" si="1"/>
        <v>3.6363636363636362</v>
      </c>
      <c r="L45" s="16">
        <f>M45+N45+O45+P45</f>
        <v>2</v>
      </c>
      <c r="M45" s="16">
        <v>0</v>
      </c>
      <c r="N45" s="16">
        <v>0</v>
      </c>
      <c r="O45" s="16">
        <v>1</v>
      </c>
      <c r="P45" s="16">
        <v>1</v>
      </c>
      <c r="Q45" s="23"/>
      <c r="R45" s="23"/>
    </row>
    <row r="46" spans="1:18" ht="13.5" customHeight="1">
      <c r="A46" s="10"/>
      <c r="B46" s="17" t="s">
        <v>71</v>
      </c>
      <c r="C46" s="17" t="s">
        <v>213</v>
      </c>
      <c r="D46" s="16">
        <v>334.5</v>
      </c>
      <c r="E46" s="16">
        <v>0</v>
      </c>
      <c r="F46" s="16">
        <v>0</v>
      </c>
      <c r="G46" s="16">
        <v>0</v>
      </c>
      <c r="H46" s="18">
        <f>E46/D46</f>
        <v>0</v>
      </c>
      <c r="I46" s="18">
        <f>F46/D46</f>
        <v>0</v>
      </c>
      <c r="J46" s="18">
        <f t="shared" si="0"/>
        <v>0</v>
      </c>
      <c r="K46" s="19">
        <v>0</v>
      </c>
      <c r="L46" s="16">
        <f>M46+N46+O46+P46</f>
        <v>0</v>
      </c>
      <c r="M46" s="16">
        <v>0</v>
      </c>
      <c r="N46" s="16">
        <v>0</v>
      </c>
      <c r="O46" s="16">
        <v>0</v>
      </c>
      <c r="P46" s="16">
        <v>0</v>
      </c>
      <c r="Q46" s="23"/>
      <c r="R46" s="23"/>
    </row>
    <row r="47" spans="1:18" ht="15" customHeight="1">
      <c r="A47" s="10"/>
      <c r="B47" s="26" t="s">
        <v>72</v>
      </c>
      <c r="C47" s="31" t="s">
        <v>12</v>
      </c>
      <c r="D47" s="28"/>
      <c r="E47" s="27">
        <f>E48+E49+E50+E51+E52+E53+E54</f>
        <v>810</v>
      </c>
      <c r="F47" s="27">
        <f>F48+F49+F50+F51+F52+F53+F54</f>
        <v>903</v>
      </c>
      <c r="G47" s="27">
        <f>G48+G49+G50+G51+G52+G53+G54+G55</f>
        <v>856</v>
      </c>
      <c r="H47" s="29"/>
      <c r="I47" s="29"/>
      <c r="J47" s="29"/>
      <c r="K47" s="28">
        <f t="shared" si="1"/>
        <v>12.032710280373832</v>
      </c>
      <c r="L47" s="27">
        <f>L48+L49+L50+L51+L52+L53+L54</f>
        <v>103</v>
      </c>
      <c r="M47" s="27">
        <f>M48+M49+M50+M51+M52+M53+M54</f>
        <v>0</v>
      </c>
      <c r="N47" s="27">
        <f>N48+N49+N50+N51+N52+N53+N54</f>
        <v>6</v>
      </c>
      <c r="O47" s="27">
        <f>O48+O49+O50+O51+O52+O53+O54</f>
        <v>49</v>
      </c>
      <c r="P47" s="27">
        <f>P48+P49+P50+P51+P52+P53+P54</f>
        <v>48</v>
      </c>
      <c r="Q47" s="23"/>
      <c r="R47" s="23"/>
    </row>
    <row r="48" spans="1:18" ht="13.5" customHeight="1">
      <c r="A48" s="10"/>
      <c r="B48" s="17" t="s">
        <v>73</v>
      </c>
      <c r="C48" s="32" t="s">
        <v>256</v>
      </c>
      <c r="D48" s="16">
        <v>11.9</v>
      </c>
      <c r="E48" s="16">
        <v>145</v>
      </c>
      <c r="F48" s="16">
        <v>200</v>
      </c>
      <c r="G48" s="16">
        <v>200</v>
      </c>
      <c r="H48" s="18">
        <f aca="true" t="shared" si="5" ref="H48:H55">E48/D48</f>
        <v>12.184873949579831</v>
      </c>
      <c r="I48" s="18">
        <f aca="true" t="shared" si="6" ref="I48:I55">F48/D48</f>
        <v>16.80672268907563</v>
      </c>
      <c r="J48" s="18">
        <f t="shared" si="0"/>
        <v>16.80672268907563</v>
      </c>
      <c r="K48" s="19">
        <f t="shared" si="1"/>
        <v>12.5</v>
      </c>
      <c r="L48" s="16">
        <f aca="true" t="shared" si="7" ref="L48:L55">M48+N48+O48+P48</f>
        <v>25</v>
      </c>
      <c r="M48" s="16">
        <v>0</v>
      </c>
      <c r="N48" s="16">
        <v>4</v>
      </c>
      <c r="O48" s="16">
        <v>10</v>
      </c>
      <c r="P48" s="16">
        <v>11</v>
      </c>
      <c r="Q48" s="23"/>
      <c r="R48" s="23"/>
    </row>
    <row r="49" spans="1:18" ht="15" customHeight="1">
      <c r="A49" s="10"/>
      <c r="B49" s="17" t="s">
        <v>74</v>
      </c>
      <c r="C49" s="17" t="s">
        <v>193</v>
      </c>
      <c r="D49" s="16">
        <v>6.1</v>
      </c>
      <c r="E49" s="16">
        <v>65</v>
      </c>
      <c r="F49" s="16">
        <v>84</v>
      </c>
      <c r="G49" s="16">
        <v>90</v>
      </c>
      <c r="H49" s="18">
        <f t="shared" si="5"/>
        <v>10.655737704918034</v>
      </c>
      <c r="I49" s="18">
        <f t="shared" si="6"/>
        <v>13.77049180327869</v>
      </c>
      <c r="J49" s="18">
        <f t="shared" si="0"/>
        <v>14.754098360655739</v>
      </c>
      <c r="K49" s="19">
        <f t="shared" si="1"/>
        <v>17.77777777777778</v>
      </c>
      <c r="L49" s="16">
        <f t="shared" si="7"/>
        <v>16</v>
      </c>
      <c r="M49" s="16">
        <v>0</v>
      </c>
      <c r="N49" s="16">
        <v>0</v>
      </c>
      <c r="O49" s="16">
        <v>8</v>
      </c>
      <c r="P49" s="16">
        <v>8</v>
      </c>
      <c r="Q49" s="23"/>
      <c r="R49" s="23"/>
    </row>
    <row r="50" spans="1:18" ht="16.5" customHeight="1">
      <c r="A50" s="10"/>
      <c r="B50" s="17" t="s">
        <v>75</v>
      </c>
      <c r="C50" s="17" t="s">
        <v>249</v>
      </c>
      <c r="D50" s="16">
        <v>7.6</v>
      </c>
      <c r="E50" s="16">
        <v>130</v>
      </c>
      <c r="F50" s="16">
        <v>135</v>
      </c>
      <c r="G50" s="16">
        <v>126</v>
      </c>
      <c r="H50" s="18">
        <f t="shared" si="5"/>
        <v>17.105263157894736</v>
      </c>
      <c r="I50" s="18">
        <f t="shared" si="6"/>
        <v>17.763157894736842</v>
      </c>
      <c r="J50" s="18">
        <f t="shared" si="0"/>
        <v>16.578947368421055</v>
      </c>
      <c r="K50" s="19">
        <f t="shared" si="1"/>
        <v>17.46031746031746</v>
      </c>
      <c r="L50" s="16">
        <f t="shared" si="7"/>
        <v>22</v>
      </c>
      <c r="M50" s="16">
        <v>0</v>
      </c>
      <c r="N50" s="16">
        <v>0</v>
      </c>
      <c r="O50" s="16">
        <v>12</v>
      </c>
      <c r="P50" s="16">
        <v>10</v>
      </c>
      <c r="Q50" s="23"/>
      <c r="R50" s="23"/>
    </row>
    <row r="51" spans="1:18" ht="15.75" customHeight="1">
      <c r="A51" s="10"/>
      <c r="B51" s="17" t="s">
        <v>76</v>
      </c>
      <c r="C51" s="17" t="s">
        <v>210</v>
      </c>
      <c r="D51" s="16">
        <v>73.75</v>
      </c>
      <c r="E51" s="16">
        <v>85</v>
      </c>
      <c r="F51" s="16">
        <v>100</v>
      </c>
      <c r="G51" s="16">
        <v>90</v>
      </c>
      <c r="H51" s="18">
        <f t="shared" si="5"/>
        <v>1.152542372881356</v>
      </c>
      <c r="I51" s="18">
        <f t="shared" si="6"/>
        <v>1.3559322033898304</v>
      </c>
      <c r="J51" s="18">
        <f t="shared" si="0"/>
        <v>1.2203389830508475</v>
      </c>
      <c r="K51" s="19">
        <f t="shared" si="1"/>
        <v>4.444444444444445</v>
      </c>
      <c r="L51" s="16">
        <f t="shared" si="7"/>
        <v>4</v>
      </c>
      <c r="M51" s="16">
        <v>0</v>
      </c>
      <c r="N51" s="16">
        <v>1</v>
      </c>
      <c r="O51" s="16">
        <v>1</v>
      </c>
      <c r="P51" s="16">
        <v>2</v>
      </c>
      <c r="Q51" s="23"/>
      <c r="R51" s="23"/>
    </row>
    <row r="52" spans="1:18" ht="15" customHeight="1">
      <c r="A52" s="10"/>
      <c r="B52" s="17" t="s">
        <v>77</v>
      </c>
      <c r="C52" s="17" t="s">
        <v>191</v>
      </c>
      <c r="D52" s="16">
        <v>4.3</v>
      </c>
      <c r="E52" s="16">
        <v>65</v>
      </c>
      <c r="F52" s="16">
        <v>60</v>
      </c>
      <c r="G52" s="16">
        <v>70</v>
      </c>
      <c r="H52" s="18">
        <f t="shared" si="5"/>
        <v>15.116279069767442</v>
      </c>
      <c r="I52" s="18">
        <f t="shared" si="6"/>
        <v>13.953488372093023</v>
      </c>
      <c r="J52" s="18">
        <f t="shared" si="0"/>
        <v>16.27906976744186</v>
      </c>
      <c r="K52" s="19">
        <f t="shared" si="1"/>
        <v>17.142857142857142</v>
      </c>
      <c r="L52" s="16">
        <f t="shared" si="7"/>
        <v>12</v>
      </c>
      <c r="M52" s="16">
        <v>0</v>
      </c>
      <c r="N52" s="16">
        <v>0</v>
      </c>
      <c r="O52" s="16">
        <v>6</v>
      </c>
      <c r="P52" s="16">
        <v>6</v>
      </c>
      <c r="Q52" s="23"/>
      <c r="R52" s="23"/>
    </row>
    <row r="53" spans="1:18" ht="15" customHeight="1">
      <c r="A53" s="10"/>
      <c r="B53" s="17" t="s">
        <v>78</v>
      </c>
      <c r="C53" s="17" t="s">
        <v>257</v>
      </c>
      <c r="D53" s="16">
        <v>10.4</v>
      </c>
      <c r="E53" s="16">
        <v>80</v>
      </c>
      <c r="F53" s="16">
        <v>104</v>
      </c>
      <c r="G53" s="16">
        <v>80</v>
      </c>
      <c r="H53" s="18">
        <f t="shared" si="5"/>
        <v>7.692307692307692</v>
      </c>
      <c r="I53" s="18">
        <f t="shared" si="6"/>
        <v>10</v>
      </c>
      <c r="J53" s="18">
        <f t="shared" si="0"/>
        <v>7.692307692307692</v>
      </c>
      <c r="K53" s="19">
        <f t="shared" si="1"/>
        <v>10</v>
      </c>
      <c r="L53" s="16">
        <f t="shared" si="7"/>
        <v>8</v>
      </c>
      <c r="M53" s="16">
        <v>0</v>
      </c>
      <c r="N53" s="16">
        <v>1</v>
      </c>
      <c r="O53" s="16">
        <v>4</v>
      </c>
      <c r="P53" s="16">
        <v>3</v>
      </c>
      <c r="Q53" s="23"/>
      <c r="R53" s="23"/>
    </row>
    <row r="54" spans="1:18" ht="15.75" customHeight="1">
      <c r="A54" s="10"/>
      <c r="B54" s="17" t="s">
        <v>79</v>
      </c>
      <c r="C54" s="35" t="s">
        <v>42</v>
      </c>
      <c r="D54" s="36">
        <v>23.039</v>
      </c>
      <c r="E54" s="37">
        <v>240</v>
      </c>
      <c r="F54" s="37">
        <v>220</v>
      </c>
      <c r="G54" s="37">
        <v>200</v>
      </c>
      <c r="H54" s="38">
        <f t="shared" si="5"/>
        <v>10.417118798558965</v>
      </c>
      <c r="I54" s="38">
        <f t="shared" si="6"/>
        <v>9.549025565345717</v>
      </c>
      <c r="J54" s="38">
        <f t="shared" si="0"/>
        <v>8.680932332132471</v>
      </c>
      <c r="K54" s="36">
        <f t="shared" si="1"/>
        <v>8</v>
      </c>
      <c r="L54" s="37">
        <f t="shared" si="7"/>
        <v>16</v>
      </c>
      <c r="M54" s="37">
        <v>0</v>
      </c>
      <c r="N54" s="37">
        <v>0</v>
      </c>
      <c r="O54" s="37">
        <v>8</v>
      </c>
      <c r="P54" s="37">
        <v>8</v>
      </c>
      <c r="Q54" s="23"/>
      <c r="R54" s="23"/>
    </row>
    <row r="55" spans="1:18" ht="26.25" customHeight="1">
      <c r="A55" s="10"/>
      <c r="B55" s="17"/>
      <c r="C55" s="32" t="s">
        <v>229</v>
      </c>
      <c r="D55" s="19">
        <v>49.47</v>
      </c>
      <c r="E55" s="16">
        <v>0</v>
      </c>
      <c r="F55" s="16">
        <v>0</v>
      </c>
      <c r="G55" s="16">
        <v>0</v>
      </c>
      <c r="H55" s="18">
        <f t="shared" si="5"/>
        <v>0</v>
      </c>
      <c r="I55" s="18">
        <f t="shared" si="6"/>
        <v>0</v>
      </c>
      <c r="J55" s="18">
        <f t="shared" si="0"/>
        <v>0</v>
      </c>
      <c r="K55" s="19">
        <v>0</v>
      </c>
      <c r="L55" s="16">
        <f t="shared" si="7"/>
        <v>0</v>
      </c>
      <c r="M55" s="16">
        <v>0</v>
      </c>
      <c r="N55" s="16">
        <v>0</v>
      </c>
      <c r="O55" s="16">
        <v>0</v>
      </c>
      <c r="P55" s="16">
        <v>0</v>
      </c>
      <c r="Q55" s="23"/>
      <c r="R55" s="23"/>
    </row>
    <row r="56" spans="1:18" ht="29.25" customHeight="1">
      <c r="A56" s="10"/>
      <c r="B56" s="26" t="s">
        <v>80</v>
      </c>
      <c r="C56" s="26" t="s">
        <v>13</v>
      </c>
      <c r="D56" s="27"/>
      <c r="E56" s="27">
        <f>E57+E58</f>
        <v>65</v>
      </c>
      <c r="F56" s="27">
        <f>F57+F58</f>
        <v>75</v>
      </c>
      <c r="G56" s="27">
        <f>G57+G58</f>
        <v>81</v>
      </c>
      <c r="H56" s="29"/>
      <c r="I56" s="29"/>
      <c r="J56" s="29"/>
      <c r="K56" s="28">
        <f t="shared" si="1"/>
        <v>6.172839506172839</v>
      </c>
      <c r="L56" s="27">
        <f>L57+L58</f>
        <v>5</v>
      </c>
      <c r="M56" s="27">
        <f>M57+M58</f>
        <v>0</v>
      </c>
      <c r="N56" s="27">
        <f>N57+N58</f>
        <v>0</v>
      </c>
      <c r="O56" s="27">
        <f>O57+O58</f>
        <v>5</v>
      </c>
      <c r="P56" s="27">
        <f>P57+P58</f>
        <v>0</v>
      </c>
      <c r="Q56" s="23"/>
      <c r="R56" s="23"/>
    </row>
    <row r="57" spans="1:18" ht="15.75" customHeight="1">
      <c r="A57" s="10"/>
      <c r="B57" s="17" t="s">
        <v>81</v>
      </c>
      <c r="C57" s="17" t="s">
        <v>258</v>
      </c>
      <c r="D57" s="16">
        <v>78.4</v>
      </c>
      <c r="E57" s="16">
        <v>0</v>
      </c>
      <c r="F57" s="16">
        <v>0</v>
      </c>
      <c r="G57" s="16">
        <v>0</v>
      </c>
      <c r="H57" s="18">
        <f>E57/D57</f>
        <v>0</v>
      </c>
      <c r="I57" s="18">
        <f>F57/D57</f>
        <v>0</v>
      </c>
      <c r="J57" s="18">
        <f t="shared" si="0"/>
        <v>0</v>
      </c>
      <c r="K57" s="19">
        <v>0</v>
      </c>
      <c r="L57" s="16">
        <f>M57+N57+O57+P57</f>
        <v>0</v>
      </c>
      <c r="M57" s="16">
        <v>0</v>
      </c>
      <c r="N57" s="16">
        <v>0</v>
      </c>
      <c r="O57" s="16">
        <v>0</v>
      </c>
      <c r="P57" s="16">
        <v>0</v>
      </c>
      <c r="Q57" s="23"/>
      <c r="R57" s="23"/>
    </row>
    <row r="58" spans="1:18" ht="14.25" customHeight="1">
      <c r="A58" s="10"/>
      <c r="B58" s="17" t="s">
        <v>82</v>
      </c>
      <c r="C58" s="17" t="s">
        <v>194</v>
      </c>
      <c r="D58" s="16">
        <v>28.38</v>
      </c>
      <c r="E58" s="16">
        <v>65</v>
      </c>
      <c r="F58" s="16">
        <v>75</v>
      </c>
      <c r="G58" s="16">
        <v>81</v>
      </c>
      <c r="H58" s="18">
        <f>E58/D58</f>
        <v>2.2903453136011276</v>
      </c>
      <c r="I58" s="18">
        <f>F58/D58</f>
        <v>2.6427061310782243</v>
      </c>
      <c r="J58" s="18">
        <f t="shared" si="0"/>
        <v>2.854122621564482</v>
      </c>
      <c r="K58" s="19">
        <f t="shared" si="1"/>
        <v>6.172839506172839</v>
      </c>
      <c r="L58" s="16">
        <f>M58+N58+O58+P58</f>
        <v>5</v>
      </c>
      <c r="M58" s="16">
        <v>0</v>
      </c>
      <c r="N58" s="16">
        <v>0</v>
      </c>
      <c r="O58" s="16">
        <v>5</v>
      </c>
      <c r="P58" s="16">
        <v>0</v>
      </c>
      <c r="Q58" s="23"/>
      <c r="R58" s="23"/>
    </row>
    <row r="59" spans="1:18" ht="16.5" customHeight="1">
      <c r="A59" s="10"/>
      <c r="B59" s="26" t="s">
        <v>83</v>
      </c>
      <c r="C59" s="26" t="s">
        <v>14</v>
      </c>
      <c r="D59" s="28"/>
      <c r="E59" s="27">
        <f>E60+E61+E62+E63</f>
        <v>137</v>
      </c>
      <c r="F59" s="27">
        <f>F60+F61+F62+F63</f>
        <v>150</v>
      </c>
      <c r="G59" s="27">
        <f>G60+G61+G62+G63</f>
        <v>136</v>
      </c>
      <c r="H59" s="29"/>
      <c r="I59" s="29"/>
      <c r="J59" s="29"/>
      <c r="K59" s="28">
        <f t="shared" si="1"/>
        <v>13.23529411764706</v>
      </c>
      <c r="L59" s="27">
        <f>L60+L61+L62+L63</f>
        <v>18</v>
      </c>
      <c r="M59" s="27">
        <f>M60+M61+M62+M63</f>
        <v>0</v>
      </c>
      <c r="N59" s="27">
        <f>N60+N61+N62+N63</f>
        <v>4</v>
      </c>
      <c r="O59" s="27">
        <f>O60+O61+O62+O63</f>
        <v>5</v>
      </c>
      <c r="P59" s="27">
        <f>P60+P61+P62+P63</f>
        <v>9</v>
      </c>
      <c r="Q59" s="23"/>
      <c r="R59" s="23"/>
    </row>
    <row r="60" spans="1:18" ht="15" customHeight="1">
      <c r="A60" s="10"/>
      <c r="B60" s="17" t="s">
        <v>84</v>
      </c>
      <c r="C60" s="17" t="s">
        <v>259</v>
      </c>
      <c r="D60" s="16">
        <v>109.4</v>
      </c>
      <c r="E60" s="16">
        <v>38</v>
      </c>
      <c r="F60" s="16">
        <v>43</v>
      </c>
      <c r="G60" s="16">
        <v>7</v>
      </c>
      <c r="H60" s="18">
        <f>E60/D60</f>
        <v>0.34734917733089576</v>
      </c>
      <c r="I60" s="18">
        <f>F60/D60</f>
        <v>0.3930530164533821</v>
      </c>
      <c r="J60" s="18">
        <f t="shared" si="0"/>
        <v>0.06398537477148081</v>
      </c>
      <c r="K60" s="19">
        <f t="shared" si="1"/>
        <v>0</v>
      </c>
      <c r="L60" s="16">
        <f>M60+N60+O60+P60</f>
        <v>0</v>
      </c>
      <c r="M60" s="16">
        <v>0</v>
      </c>
      <c r="N60" s="16">
        <v>0</v>
      </c>
      <c r="O60" s="16">
        <v>0</v>
      </c>
      <c r="P60" s="16">
        <v>0</v>
      </c>
      <c r="Q60" s="23"/>
      <c r="R60" s="23"/>
    </row>
    <row r="61" spans="1:18" ht="17.25" customHeight="1">
      <c r="A61" s="10"/>
      <c r="B61" s="17" t="s">
        <v>85</v>
      </c>
      <c r="C61" s="17" t="s">
        <v>260</v>
      </c>
      <c r="D61" s="16">
        <v>5.5</v>
      </c>
      <c r="E61" s="16">
        <v>83</v>
      </c>
      <c r="F61" s="16">
        <v>87</v>
      </c>
      <c r="G61" s="16">
        <v>104</v>
      </c>
      <c r="H61" s="18">
        <f>E61/D61</f>
        <v>15.090909090909092</v>
      </c>
      <c r="I61" s="18">
        <f>F61/D61</f>
        <v>15.818181818181818</v>
      </c>
      <c r="J61" s="18">
        <f t="shared" si="0"/>
        <v>18.90909090909091</v>
      </c>
      <c r="K61" s="19">
        <f t="shared" si="1"/>
        <v>17.307692307692307</v>
      </c>
      <c r="L61" s="16">
        <f>M61+N61+O61+P61</f>
        <v>18</v>
      </c>
      <c r="M61" s="16">
        <v>0</v>
      </c>
      <c r="N61" s="16">
        <v>4</v>
      </c>
      <c r="O61" s="16">
        <v>5</v>
      </c>
      <c r="P61" s="16">
        <v>9</v>
      </c>
      <c r="Q61" s="23"/>
      <c r="R61" s="23"/>
    </row>
    <row r="62" spans="1:18" ht="27.75" customHeight="1">
      <c r="A62" s="10"/>
      <c r="B62" s="17" t="s">
        <v>167</v>
      </c>
      <c r="C62" s="17" t="s">
        <v>173</v>
      </c>
      <c r="D62" s="19">
        <v>55.767</v>
      </c>
      <c r="E62" s="16">
        <v>16</v>
      </c>
      <c r="F62" s="16">
        <v>8</v>
      </c>
      <c r="G62" s="16">
        <v>15</v>
      </c>
      <c r="H62" s="18">
        <v>0</v>
      </c>
      <c r="I62" s="18">
        <f>F62/D62</f>
        <v>0.14345401402262986</v>
      </c>
      <c r="J62" s="18">
        <f t="shared" si="0"/>
        <v>0.268976276292431</v>
      </c>
      <c r="K62" s="19">
        <f t="shared" si="1"/>
        <v>0</v>
      </c>
      <c r="L62" s="16">
        <f>M62+N62+O62+P62</f>
        <v>0</v>
      </c>
      <c r="M62" s="16">
        <v>0</v>
      </c>
      <c r="N62" s="16">
        <v>0</v>
      </c>
      <c r="O62" s="16">
        <v>0</v>
      </c>
      <c r="P62" s="16">
        <v>0</v>
      </c>
      <c r="Q62" s="23"/>
      <c r="R62" s="23"/>
    </row>
    <row r="63" spans="1:18" ht="31.5" customHeight="1">
      <c r="A63" s="10"/>
      <c r="B63" s="33" t="s">
        <v>172</v>
      </c>
      <c r="C63" s="17" t="s">
        <v>174</v>
      </c>
      <c r="D63" s="19">
        <v>59.369</v>
      </c>
      <c r="E63" s="16">
        <v>0</v>
      </c>
      <c r="F63" s="16">
        <v>12</v>
      </c>
      <c r="G63" s="16">
        <v>10</v>
      </c>
      <c r="H63" s="18">
        <v>0</v>
      </c>
      <c r="I63" s="18">
        <f>F63/D63</f>
        <v>0.20212568849062643</v>
      </c>
      <c r="J63" s="18">
        <f t="shared" si="0"/>
        <v>0.1684380737421887</v>
      </c>
      <c r="K63" s="19">
        <f t="shared" si="1"/>
        <v>0</v>
      </c>
      <c r="L63" s="16">
        <f>M63+N63+O63+P63</f>
        <v>0</v>
      </c>
      <c r="M63" s="16">
        <v>0</v>
      </c>
      <c r="N63" s="16">
        <v>0</v>
      </c>
      <c r="O63" s="16">
        <v>0</v>
      </c>
      <c r="P63" s="16">
        <v>0</v>
      </c>
      <c r="Q63" s="23"/>
      <c r="R63" s="23"/>
    </row>
    <row r="64" spans="1:254" ht="26.25">
      <c r="A64" s="10"/>
      <c r="B64" s="26" t="s">
        <v>86</v>
      </c>
      <c r="C64" s="26" t="s">
        <v>15</v>
      </c>
      <c r="D64" s="27"/>
      <c r="E64" s="27">
        <f>E65+E66</f>
        <v>3</v>
      </c>
      <c r="F64" s="27">
        <f>F65+F66</f>
        <v>0</v>
      </c>
      <c r="G64" s="27">
        <f>G65+G66</f>
        <v>0</v>
      </c>
      <c r="H64" s="29"/>
      <c r="I64" s="29"/>
      <c r="J64" s="29"/>
      <c r="K64" s="28">
        <v>0</v>
      </c>
      <c r="L64" s="27">
        <f>L65+L66</f>
        <v>0</v>
      </c>
      <c r="M64" s="27">
        <f>M65+M66</f>
        <v>0</v>
      </c>
      <c r="N64" s="27">
        <f>N65+N66</f>
        <v>0</v>
      </c>
      <c r="O64" s="27">
        <f>O65+O66</f>
        <v>0</v>
      </c>
      <c r="P64" s="27">
        <f>P65+P66</f>
        <v>0</v>
      </c>
      <c r="Q64" s="23"/>
      <c r="R64" s="2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ht="18" customHeight="1">
      <c r="A65" s="10"/>
      <c r="B65" s="17" t="s">
        <v>87</v>
      </c>
      <c r="C65" s="17" t="s">
        <v>261</v>
      </c>
      <c r="D65" s="16">
        <v>154.8</v>
      </c>
      <c r="E65" s="16">
        <v>0</v>
      </c>
      <c r="F65" s="16">
        <v>0</v>
      </c>
      <c r="G65" s="16">
        <v>0</v>
      </c>
      <c r="H65" s="18">
        <v>0</v>
      </c>
      <c r="I65" s="18">
        <f>F65/D65</f>
        <v>0</v>
      </c>
      <c r="J65" s="18">
        <f t="shared" si="0"/>
        <v>0</v>
      </c>
      <c r="K65" s="19">
        <v>0</v>
      </c>
      <c r="L65" s="16">
        <f>M65+N65+O65+P65</f>
        <v>0</v>
      </c>
      <c r="M65" s="16">
        <v>0</v>
      </c>
      <c r="N65" s="16">
        <v>0</v>
      </c>
      <c r="O65" s="16">
        <v>0</v>
      </c>
      <c r="P65" s="16">
        <v>0</v>
      </c>
      <c r="Q65" s="23"/>
      <c r="R65" s="23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ht="15.75" customHeight="1">
      <c r="A66" s="10"/>
      <c r="B66" s="17" t="s">
        <v>148</v>
      </c>
      <c r="C66" s="17" t="s">
        <v>262</v>
      </c>
      <c r="D66" s="16">
        <v>138.5</v>
      </c>
      <c r="E66" s="34">
        <v>3</v>
      </c>
      <c r="F66" s="34">
        <v>0</v>
      </c>
      <c r="G66" s="34">
        <v>0</v>
      </c>
      <c r="H66" s="18">
        <f>E66/D66</f>
        <v>0.021660649819494584</v>
      </c>
      <c r="I66" s="18">
        <f>F66/D66</f>
        <v>0</v>
      </c>
      <c r="J66" s="18">
        <f t="shared" si="0"/>
        <v>0</v>
      </c>
      <c r="K66" s="19">
        <v>0</v>
      </c>
      <c r="L66" s="16">
        <f>M66+N66+O66+P66</f>
        <v>0</v>
      </c>
      <c r="M66" s="16">
        <v>0</v>
      </c>
      <c r="N66" s="16">
        <v>0</v>
      </c>
      <c r="O66" s="16">
        <v>0</v>
      </c>
      <c r="P66" s="16">
        <v>0</v>
      </c>
      <c r="Q66" s="23"/>
      <c r="R66" s="2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ht="16.5" customHeight="1">
      <c r="A67" s="10"/>
      <c r="B67" s="26" t="s">
        <v>88</v>
      </c>
      <c r="C67" s="26" t="s">
        <v>16</v>
      </c>
      <c r="D67" s="27"/>
      <c r="E67" s="27">
        <f>E68+E69+E70</f>
        <v>262</v>
      </c>
      <c r="F67" s="27">
        <f>F68+F69+F70</f>
        <v>319</v>
      </c>
      <c r="G67" s="27">
        <f>G68+G69+G70</f>
        <v>348</v>
      </c>
      <c r="H67" s="29"/>
      <c r="I67" s="29"/>
      <c r="J67" s="29"/>
      <c r="K67" s="28">
        <f t="shared" si="1"/>
        <v>4.597701149425287</v>
      </c>
      <c r="L67" s="27">
        <f>L68+L69+L70</f>
        <v>16</v>
      </c>
      <c r="M67" s="27">
        <f>M68+M69+M70</f>
        <v>0</v>
      </c>
      <c r="N67" s="27">
        <f>N68+N69+N70</f>
        <v>0</v>
      </c>
      <c r="O67" s="27">
        <f>O68+O69+O70</f>
        <v>9</v>
      </c>
      <c r="P67" s="27">
        <f>P68+P69+P70</f>
        <v>7</v>
      </c>
      <c r="Q67" s="23"/>
      <c r="R67" s="2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1" customFormat="1" ht="17.25" customHeight="1">
      <c r="A68" s="11"/>
      <c r="B68" s="17" t="s">
        <v>89</v>
      </c>
      <c r="C68" s="17" t="s">
        <v>263</v>
      </c>
      <c r="D68" s="16">
        <v>99.61</v>
      </c>
      <c r="E68" s="16">
        <v>96</v>
      </c>
      <c r="F68" s="16">
        <v>112</v>
      </c>
      <c r="G68" s="16">
        <v>121</v>
      </c>
      <c r="H68" s="18">
        <f>E68/D68</f>
        <v>0.9637586587691999</v>
      </c>
      <c r="I68" s="18">
        <f>F68/D68</f>
        <v>1.1243851018973998</v>
      </c>
      <c r="J68" s="18">
        <f t="shared" si="0"/>
        <v>1.2147374761570124</v>
      </c>
      <c r="K68" s="19">
        <f t="shared" si="1"/>
        <v>4.958677685950414</v>
      </c>
      <c r="L68" s="16">
        <f>M68+N68+O68+P68</f>
        <v>6</v>
      </c>
      <c r="M68" s="16">
        <v>0</v>
      </c>
      <c r="N68" s="16">
        <v>0</v>
      </c>
      <c r="O68" s="16">
        <v>3</v>
      </c>
      <c r="P68" s="16">
        <v>3</v>
      </c>
      <c r="Q68" s="23"/>
      <c r="R68" s="2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ht="16.5" customHeight="1">
      <c r="A69" s="10"/>
      <c r="B69" s="17" t="s">
        <v>90</v>
      </c>
      <c r="C69" s="17" t="s">
        <v>264</v>
      </c>
      <c r="D69" s="19">
        <v>81.4</v>
      </c>
      <c r="E69" s="16">
        <v>87</v>
      </c>
      <c r="F69" s="16">
        <v>110</v>
      </c>
      <c r="G69" s="16">
        <v>119</v>
      </c>
      <c r="H69" s="18">
        <f>E69/D69</f>
        <v>1.0687960687960687</v>
      </c>
      <c r="I69" s="18">
        <f>F69/D69</f>
        <v>1.3513513513513513</v>
      </c>
      <c r="J69" s="18">
        <f t="shared" si="0"/>
        <v>1.4619164619164617</v>
      </c>
      <c r="K69" s="19">
        <f t="shared" si="1"/>
        <v>4.201680672268908</v>
      </c>
      <c r="L69" s="16">
        <f>M69+N69+O69+P69</f>
        <v>5</v>
      </c>
      <c r="M69" s="16">
        <v>0</v>
      </c>
      <c r="N69" s="16">
        <v>0</v>
      </c>
      <c r="O69" s="16">
        <v>3</v>
      </c>
      <c r="P69" s="16">
        <v>2</v>
      </c>
      <c r="Q69" s="23"/>
      <c r="R69" s="2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254" ht="16.5" customHeight="1">
      <c r="A70" s="10"/>
      <c r="B70" s="17" t="s">
        <v>91</v>
      </c>
      <c r="C70" s="17" t="s">
        <v>230</v>
      </c>
      <c r="D70" s="19">
        <v>61.371</v>
      </c>
      <c r="E70" s="16">
        <v>79</v>
      </c>
      <c r="F70" s="16">
        <v>97</v>
      </c>
      <c r="G70" s="16">
        <v>108</v>
      </c>
      <c r="H70" s="18">
        <f>E70/D70</f>
        <v>1.2872529370549608</v>
      </c>
      <c r="I70" s="18">
        <f>F70/D70</f>
        <v>1.5805510746117872</v>
      </c>
      <c r="J70" s="18">
        <f t="shared" si="0"/>
        <v>1.759788825340959</v>
      </c>
      <c r="K70" s="19">
        <f t="shared" si="1"/>
        <v>4.62962962962963</v>
      </c>
      <c r="L70" s="16">
        <f>M70+N70+O70+P70</f>
        <v>5</v>
      </c>
      <c r="M70" s="16">
        <v>0</v>
      </c>
      <c r="N70" s="16">
        <v>0</v>
      </c>
      <c r="O70" s="16">
        <v>3</v>
      </c>
      <c r="P70" s="16">
        <v>2</v>
      </c>
      <c r="Q70" s="23"/>
      <c r="R70" s="2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</row>
    <row r="71" spans="1:254" ht="27" customHeight="1">
      <c r="A71" s="10"/>
      <c r="B71" s="26" t="s">
        <v>92</v>
      </c>
      <c r="C71" s="26" t="s">
        <v>17</v>
      </c>
      <c r="D71" s="28"/>
      <c r="E71" s="27">
        <f>E72+E73+E74+E75+E76+E77</f>
        <v>484</v>
      </c>
      <c r="F71" s="27">
        <f>F72+F73+F74+F75+F76+F77</f>
        <v>530</v>
      </c>
      <c r="G71" s="27">
        <f>G72+G73+G74+G75+G76+G77</f>
        <v>580</v>
      </c>
      <c r="H71" s="29"/>
      <c r="I71" s="29"/>
      <c r="J71" s="29"/>
      <c r="K71" s="28">
        <f t="shared" si="1"/>
        <v>10</v>
      </c>
      <c r="L71" s="27">
        <f>L72+L73+L74+L75+L76+L77</f>
        <v>58</v>
      </c>
      <c r="M71" s="27">
        <f>M72+M73+M74+M75+M76+M77</f>
        <v>0</v>
      </c>
      <c r="N71" s="27">
        <f>N72+N73+N74+N75+N76+N77</f>
        <v>7</v>
      </c>
      <c r="O71" s="27">
        <f>O72+O73+O74+O75+O76+O77</f>
        <v>27</v>
      </c>
      <c r="P71" s="27">
        <f>P72+P73+P74+P75+P76+P77</f>
        <v>24</v>
      </c>
      <c r="Q71" s="23"/>
      <c r="R71" s="23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</row>
    <row r="72" spans="1:254" ht="17.25" customHeight="1">
      <c r="A72" s="10"/>
      <c r="B72" s="17" t="s">
        <v>93</v>
      </c>
      <c r="C72" s="17" t="s">
        <v>265</v>
      </c>
      <c r="D72" s="16">
        <v>11.56</v>
      </c>
      <c r="E72" s="16">
        <v>129</v>
      </c>
      <c r="F72" s="16">
        <v>135</v>
      </c>
      <c r="G72" s="16">
        <v>150</v>
      </c>
      <c r="H72" s="18">
        <f>E72/D72</f>
        <v>11.15916955017301</v>
      </c>
      <c r="I72" s="18">
        <f>F72/D72</f>
        <v>11.678200692041521</v>
      </c>
      <c r="J72" s="18">
        <f t="shared" si="0"/>
        <v>12.975778546712803</v>
      </c>
      <c r="K72" s="19">
        <f t="shared" si="1"/>
        <v>18</v>
      </c>
      <c r="L72" s="16">
        <f>M72+N72+O72+P72</f>
        <v>27</v>
      </c>
      <c r="M72" s="16">
        <v>0</v>
      </c>
      <c r="N72" s="16">
        <v>5</v>
      </c>
      <c r="O72" s="16">
        <v>11</v>
      </c>
      <c r="P72" s="16">
        <v>11</v>
      </c>
      <c r="Q72" s="23"/>
      <c r="R72" s="23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</row>
    <row r="73" spans="1:254" ht="15.75" customHeight="1">
      <c r="A73" s="10"/>
      <c r="B73" s="17" t="s">
        <v>94</v>
      </c>
      <c r="C73" s="17" t="s">
        <v>195</v>
      </c>
      <c r="D73" s="16">
        <v>14.6</v>
      </c>
      <c r="E73" s="16">
        <v>92</v>
      </c>
      <c r="F73" s="16">
        <v>110</v>
      </c>
      <c r="G73" s="16">
        <v>150</v>
      </c>
      <c r="H73" s="18">
        <f>E73/D73</f>
        <v>6.301369863013699</v>
      </c>
      <c r="I73" s="18">
        <f>F73/D73</f>
        <v>7.534246575342466</v>
      </c>
      <c r="J73" s="18">
        <f t="shared" si="0"/>
        <v>10.273972602739727</v>
      </c>
      <c r="K73" s="19">
        <f t="shared" si="1"/>
        <v>10</v>
      </c>
      <c r="L73" s="16">
        <f>M73+N73+O73+P73</f>
        <v>15</v>
      </c>
      <c r="M73" s="16">
        <v>0</v>
      </c>
      <c r="N73" s="16">
        <v>2</v>
      </c>
      <c r="O73" s="16">
        <v>8</v>
      </c>
      <c r="P73" s="16">
        <v>5</v>
      </c>
      <c r="Q73" s="23"/>
      <c r="R73" s="23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</row>
    <row r="74" spans="1:254" ht="30" customHeight="1">
      <c r="A74" s="10"/>
      <c r="B74" s="17"/>
      <c r="C74" s="17" t="s">
        <v>243</v>
      </c>
      <c r="D74" s="16"/>
      <c r="E74" s="16">
        <v>120</v>
      </c>
      <c r="F74" s="16">
        <v>120</v>
      </c>
      <c r="G74" s="16"/>
      <c r="H74" s="18"/>
      <c r="I74" s="18"/>
      <c r="J74" s="18"/>
      <c r="K74" s="19"/>
      <c r="L74" s="16"/>
      <c r="M74" s="16"/>
      <c r="N74" s="16"/>
      <c r="O74" s="16"/>
      <c r="P74" s="16"/>
      <c r="Q74" s="23"/>
      <c r="R74" s="23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</row>
    <row r="75" spans="1:254" ht="15.75" customHeight="1">
      <c r="A75" s="10"/>
      <c r="B75" s="35" t="s">
        <v>95</v>
      </c>
      <c r="C75" s="35" t="s">
        <v>18</v>
      </c>
      <c r="D75" s="36">
        <v>35.559</v>
      </c>
      <c r="E75" s="37">
        <v>143</v>
      </c>
      <c r="F75" s="37">
        <v>165</v>
      </c>
      <c r="G75" s="37">
        <v>180</v>
      </c>
      <c r="H75" s="38">
        <f>E75/D75</f>
        <v>4.021485418600073</v>
      </c>
      <c r="I75" s="38">
        <f>F75/D75</f>
        <v>4.6401754830000845</v>
      </c>
      <c r="J75" s="38">
        <f t="shared" si="0"/>
        <v>5.0620096178182745</v>
      </c>
      <c r="K75" s="36">
        <f t="shared" si="1"/>
        <v>7.777777777777778</v>
      </c>
      <c r="L75" s="37">
        <f>M75+N75+O75+P75</f>
        <v>14</v>
      </c>
      <c r="M75" s="37">
        <v>0</v>
      </c>
      <c r="N75" s="37">
        <v>0</v>
      </c>
      <c r="O75" s="37">
        <v>7</v>
      </c>
      <c r="P75" s="37">
        <v>7</v>
      </c>
      <c r="Q75" s="23"/>
      <c r="R75" s="2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</row>
    <row r="76" spans="1:254" ht="26.25" customHeight="1">
      <c r="A76" s="10"/>
      <c r="B76" s="35" t="s">
        <v>96</v>
      </c>
      <c r="C76" s="35" t="s">
        <v>214</v>
      </c>
      <c r="D76" s="36">
        <v>46.2</v>
      </c>
      <c r="E76" s="37">
        <v>0</v>
      </c>
      <c r="F76" s="37">
        <v>0</v>
      </c>
      <c r="G76" s="37">
        <v>10</v>
      </c>
      <c r="H76" s="38">
        <f>E76/D76</f>
        <v>0</v>
      </c>
      <c r="I76" s="38">
        <f>F76/D76</f>
        <v>0</v>
      </c>
      <c r="J76" s="18">
        <f t="shared" si="0"/>
        <v>0.21645021645021645</v>
      </c>
      <c r="K76" s="19">
        <f t="shared" si="1"/>
        <v>0</v>
      </c>
      <c r="L76" s="37">
        <f>M76+N76+O76+P76</f>
        <v>0</v>
      </c>
      <c r="M76" s="37">
        <v>0</v>
      </c>
      <c r="N76" s="37">
        <v>0</v>
      </c>
      <c r="O76" s="37">
        <v>0</v>
      </c>
      <c r="P76" s="37">
        <v>0</v>
      </c>
      <c r="Q76" s="23"/>
      <c r="R76" s="2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</row>
    <row r="77" spans="1:254" ht="39" customHeight="1">
      <c r="A77" s="10"/>
      <c r="B77" s="35" t="s">
        <v>234</v>
      </c>
      <c r="C77" s="35" t="s">
        <v>215</v>
      </c>
      <c r="D77" s="36">
        <v>93.8</v>
      </c>
      <c r="E77" s="37">
        <v>0</v>
      </c>
      <c r="F77" s="37">
        <v>0</v>
      </c>
      <c r="G77" s="37">
        <v>90</v>
      </c>
      <c r="H77" s="38">
        <f>E77/D77</f>
        <v>0</v>
      </c>
      <c r="I77" s="38">
        <f>F77/D77</f>
        <v>0</v>
      </c>
      <c r="J77" s="18">
        <f t="shared" si="0"/>
        <v>0.9594882729211087</v>
      </c>
      <c r="K77" s="19">
        <f t="shared" si="1"/>
        <v>2.2222222222222223</v>
      </c>
      <c r="L77" s="37">
        <f>M77+N77+O77+P77</f>
        <v>2</v>
      </c>
      <c r="M77" s="37">
        <v>0</v>
      </c>
      <c r="N77" s="37">
        <v>0</v>
      </c>
      <c r="O77" s="37">
        <v>1</v>
      </c>
      <c r="P77" s="37">
        <v>1</v>
      </c>
      <c r="Q77" s="23"/>
      <c r="R77" s="2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</row>
    <row r="78" spans="1:254" ht="17.25" customHeight="1">
      <c r="A78" s="10"/>
      <c r="B78" s="26" t="s">
        <v>97</v>
      </c>
      <c r="C78" s="26" t="s">
        <v>19</v>
      </c>
      <c r="D78" s="28"/>
      <c r="E78" s="27">
        <f>E79+E80+E81+E82+E83+E84+E85+E86</f>
        <v>261</v>
      </c>
      <c r="F78" s="27">
        <f>F79+F80+F81+F82+F83+F84+F85+F86</f>
        <v>281</v>
      </c>
      <c r="G78" s="27">
        <f>G79+G80+G81+G82+G83+G84+G85+G86</f>
        <v>273</v>
      </c>
      <c r="H78" s="29"/>
      <c r="I78" s="29"/>
      <c r="J78" s="29"/>
      <c r="K78" s="28">
        <f aca="true" t="shared" si="8" ref="K78:K140">L78/G78*100</f>
        <v>9.89010989010989</v>
      </c>
      <c r="L78" s="27">
        <f>L79+L80+L81+L82+L83+L84+L85+L86</f>
        <v>27</v>
      </c>
      <c r="M78" s="27">
        <f>M79+M80+M81+M82+M83+M84+M85+M86</f>
        <v>0</v>
      </c>
      <c r="N78" s="27">
        <f>N79+N80+N81+N82+N83+N84+N85+N86</f>
        <v>0</v>
      </c>
      <c r="O78" s="27">
        <f>O79+O80+O81+O82+O83+O84+O85+O86</f>
        <v>15</v>
      </c>
      <c r="P78" s="27">
        <f>P79+P80+P81+P82+P83+P84+P85+P86</f>
        <v>12</v>
      </c>
      <c r="Q78" s="23"/>
      <c r="R78" s="2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</row>
    <row r="79" spans="1:254" ht="16.5" customHeight="1">
      <c r="A79" s="10"/>
      <c r="B79" s="17" t="s">
        <v>98</v>
      </c>
      <c r="C79" s="17" t="s">
        <v>196</v>
      </c>
      <c r="D79" s="16">
        <v>3.03</v>
      </c>
      <c r="E79" s="16">
        <v>46</v>
      </c>
      <c r="F79" s="16">
        <v>54</v>
      </c>
      <c r="G79" s="16">
        <v>54</v>
      </c>
      <c r="H79" s="18">
        <f aca="true" t="shared" si="9" ref="H79:H86">E79/D79</f>
        <v>15.181518151815183</v>
      </c>
      <c r="I79" s="18">
        <f aca="true" t="shared" si="10" ref="I79:I86">F79/D79</f>
        <v>17.821782178217823</v>
      </c>
      <c r="J79" s="18">
        <f aca="true" t="shared" si="11" ref="J79:J140">G79/D79</f>
        <v>17.821782178217823</v>
      </c>
      <c r="K79" s="19">
        <f t="shared" si="8"/>
        <v>16.666666666666664</v>
      </c>
      <c r="L79" s="16">
        <f aca="true" t="shared" si="12" ref="L79:L86">M79+N79+O79+P79</f>
        <v>9</v>
      </c>
      <c r="M79" s="16">
        <v>0</v>
      </c>
      <c r="N79" s="16">
        <v>0</v>
      </c>
      <c r="O79" s="16">
        <v>5</v>
      </c>
      <c r="P79" s="16">
        <v>4</v>
      </c>
      <c r="Q79" s="23"/>
      <c r="R79" s="2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</row>
    <row r="80" spans="1:254" ht="15" customHeight="1">
      <c r="A80" s="10"/>
      <c r="B80" s="17" t="s">
        <v>99</v>
      </c>
      <c r="C80" s="17" t="s">
        <v>266</v>
      </c>
      <c r="D80" s="16">
        <v>10.51</v>
      </c>
      <c r="E80" s="16">
        <v>36</v>
      </c>
      <c r="F80" s="16">
        <v>36</v>
      </c>
      <c r="G80" s="16">
        <v>40</v>
      </c>
      <c r="H80" s="18">
        <f t="shared" si="9"/>
        <v>3.4253092293054235</v>
      </c>
      <c r="I80" s="18">
        <f t="shared" si="10"/>
        <v>3.4253092293054235</v>
      </c>
      <c r="J80" s="18">
        <f t="shared" si="11"/>
        <v>3.8058991436726926</v>
      </c>
      <c r="K80" s="19">
        <f t="shared" si="8"/>
        <v>5</v>
      </c>
      <c r="L80" s="16">
        <f t="shared" si="12"/>
        <v>2</v>
      </c>
      <c r="M80" s="16">
        <v>0</v>
      </c>
      <c r="N80" s="16">
        <v>0</v>
      </c>
      <c r="O80" s="16">
        <v>1</v>
      </c>
      <c r="P80" s="16">
        <v>1</v>
      </c>
      <c r="Q80" s="23"/>
      <c r="R80" s="2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</row>
    <row r="81" spans="1:254" s="1" customFormat="1" ht="14.25" customHeight="1">
      <c r="A81" s="11"/>
      <c r="B81" s="17" t="s">
        <v>100</v>
      </c>
      <c r="C81" s="35" t="s">
        <v>267</v>
      </c>
      <c r="D81" s="16">
        <v>3.167</v>
      </c>
      <c r="E81" s="16">
        <v>51</v>
      </c>
      <c r="F81" s="16">
        <v>51</v>
      </c>
      <c r="G81" s="16">
        <v>50</v>
      </c>
      <c r="H81" s="18">
        <f t="shared" si="9"/>
        <v>16.103568045468897</v>
      </c>
      <c r="I81" s="18">
        <f t="shared" si="10"/>
        <v>16.103568045468897</v>
      </c>
      <c r="J81" s="18">
        <f t="shared" si="11"/>
        <v>15.787811809283234</v>
      </c>
      <c r="K81" s="19">
        <f t="shared" si="8"/>
        <v>18</v>
      </c>
      <c r="L81" s="16">
        <f t="shared" si="12"/>
        <v>9</v>
      </c>
      <c r="M81" s="16">
        <v>0</v>
      </c>
      <c r="N81" s="16">
        <v>0</v>
      </c>
      <c r="O81" s="16">
        <v>5</v>
      </c>
      <c r="P81" s="16">
        <v>4</v>
      </c>
      <c r="Q81" s="23"/>
      <c r="R81" s="2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</row>
    <row r="82" spans="1:254" ht="15.75" customHeight="1">
      <c r="A82" s="10"/>
      <c r="B82" s="17" t="s">
        <v>101</v>
      </c>
      <c r="C82" s="17" t="s">
        <v>197</v>
      </c>
      <c r="D82" s="16">
        <v>6.6</v>
      </c>
      <c r="E82" s="16">
        <v>36</v>
      </c>
      <c r="F82" s="16">
        <v>38</v>
      </c>
      <c r="G82" s="16">
        <v>35</v>
      </c>
      <c r="H82" s="18">
        <f t="shared" si="9"/>
        <v>5.454545454545455</v>
      </c>
      <c r="I82" s="18">
        <f t="shared" si="10"/>
        <v>5.757575757575758</v>
      </c>
      <c r="J82" s="18">
        <f t="shared" si="11"/>
        <v>5.303030303030304</v>
      </c>
      <c r="K82" s="19">
        <f t="shared" si="8"/>
        <v>5.714285714285714</v>
      </c>
      <c r="L82" s="16">
        <f t="shared" si="12"/>
        <v>2</v>
      </c>
      <c r="M82" s="16">
        <v>0</v>
      </c>
      <c r="N82" s="16">
        <v>0</v>
      </c>
      <c r="O82" s="16">
        <v>1</v>
      </c>
      <c r="P82" s="16">
        <v>1</v>
      </c>
      <c r="Q82" s="23"/>
      <c r="R82" s="23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</row>
    <row r="83" spans="1:254" ht="15.75" customHeight="1">
      <c r="A83" s="10"/>
      <c r="B83" s="17" t="s">
        <v>150</v>
      </c>
      <c r="C83" s="17" t="s">
        <v>268</v>
      </c>
      <c r="D83" s="16">
        <v>3</v>
      </c>
      <c r="E83" s="16">
        <v>30</v>
      </c>
      <c r="F83" s="16">
        <v>34</v>
      </c>
      <c r="G83" s="16">
        <v>32</v>
      </c>
      <c r="H83" s="18">
        <f t="shared" si="9"/>
        <v>10</v>
      </c>
      <c r="I83" s="18">
        <f t="shared" si="10"/>
        <v>11.333333333333334</v>
      </c>
      <c r="J83" s="18">
        <f t="shared" si="11"/>
        <v>10.666666666666666</v>
      </c>
      <c r="K83" s="19">
        <f t="shared" si="8"/>
        <v>0</v>
      </c>
      <c r="L83" s="16">
        <f t="shared" si="12"/>
        <v>0</v>
      </c>
      <c r="M83" s="16">
        <v>0</v>
      </c>
      <c r="N83" s="16">
        <v>0</v>
      </c>
      <c r="O83" s="16">
        <v>0</v>
      </c>
      <c r="P83" s="16">
        <v>0</v>
      </c>
      <c r="Q83" s="23"/>
      <c r="R83" s="2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</row>
    <row r="84" spans="1:254" ht="17.25" customHeight="1">
      <c r="A84" s="10"/>
      <c r="B84" s="17" t="s">
        <v>151</v>
      </c>
      <c r="C84" s="17" t="s">
        <v>269</v>
      </c>
      <c r="D84" s="19">
        <v>5.175</v>
      </c>
      <c r="E84" s="16">
        <v>40</v>
      </c>
      <c r="F84" s="16">
        <v>46</v>
      </c>
      <c r="G84" s="16">
        <v>44</v>
      </c>
      <c r="H84" s="18">
        <f t="shared" si="9"/>
        <v>7.729468599033817</v>
      </c>
      <c r="I84" s="18">
        <f t="shared" si="10"/>
        <v>8.88888888888889</v>
      </c>
      <c r="J84" s="18">
        <f t="shared" si="11"/>
        <v>8.502415458937199</v>
      </c>
      <c r="K84" s="19">
        <f t="shared" si="8"/>
        <v>11.363636363636363</v>
      </c>
      <c r="L84" s="16">
        <f t="shared" si="12"/>
        <v>5</v>
      </c>
      <c r="M84" s="16">
        <v>0</v>
      </c>
      <c r="N84" s="16">
        <v>0</v>
      </c>
      <c r="O84" s="16">
        <v>3</v>
      </c>
      <c r="P84" s="16">
        <v>2</v>
      </c>
      <c r="Q84" s="23"/>
      <c r="R84" s="23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</row>
    <row r="85" spans="1:254" ht="16.5" customHeight="1">
      <c r="A85" s="10"/>
      <c r="B85" s="17" t="s">
        <v>152</v>
      </c>
      <c r="C85" s="17" t="s">
        <v>218</v>
      </c>
      <c r="D85" s="16">
        <v>107.4</v>
      </c>
      <c r="E85" s="16">
        <v>0</v>
      </c>
      <c r="F85" s="16">
        <v>0</v>
      </c>
      <c r="G85" s="16">
        <v>0</v>
      </c>
      <c r="H85" s="18">
        <f t="shared" si="9"/>
        <v>0</v>
      </c>
      <c r="I85" s="18">
        <f t="shared" si="10"/>
        <v>0</v>
      </c>
      <c r="J85" s="18">
        <f t="shared" si="11"/>
        <v>0</v>
      </c>
      <c r="K85" s="19">
        <v>0</v>
      </c>
      <c r="L85" s="16">
        <f t="shared" si="12"/>
        <v>0</v>
      </c>
      <c r="M85" s="16">
        <v>0</v>
      </c>
      <c r="N85" s="16">
        <v>0</v>
      </c>
      <c r="O85" s="16">
        <v>0</v>
      </c>
      <c r="P85" s="16"/>
      <c r="Q85" s="23"/>
      <c r="R85" s="23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</row>
    <row r="86" spans="1:254" ht="26.25" customHeight="1">
      <c r="A86" s="10"/>
      <c r="B86" s="17" t="s">
        <v>153</v>
      </c>
      <c r="C86" s="17" t="s">
        <v>219</v>
      </c>
      <c r="D86" s="16">
        <v>10</v>
      </c>
      <c r="E86" s="16">
        <v>22</v>
      </c>
      <c r="F86" s="16">
        <v>22</v>
      </c>
      <c r="G86" s="16">
        <v>18</v>
      </c>
      <c r="H86" s="18">
        <f t="shared" si="9"/>
        <v>2.2</v>
      </c>
      <c r="I86" s="18">
        <f t="shared" si="10"/>
        <v>2.2</v>
      </c>
      <c r="J86" s="18">
        <f t="shared" si="11"/>
        <v>1.8</v>
      </c>
      <c r="K86" s="19">
        <f t="shared" si="8"/>
        <v>0</v>
      </c>
      <c r="L86" s="16">
        <f t="shared" si="12"/>
        <v>0</v>
      </c>
      <c r="M86" s="16">
        <v>0</v>
      </c>
      <c r="N86" s="16">
        <v>0</v>
      </c>
      <c r="O86" s="16">
        <v>0</v>
      </c>
      <c r="P86" s="16">
        <v>0</v>
      </c>
      <c r="Q86" s="23"/>
      <c r="R86" s="23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</row>
    <row r="87" spans="1:254" ht="15.75" customHeight="1">
      <c r="A87" s="10"/>
      <c r="B87" s="26" t="s">
        <v>102</v>
      </c>
      <c r="C87" s="26" t="s">
        <v>38</v>
      </c>
      <c r="D87" s="28"/>
      <c r="E87" s="27">
        <f>E88+E89+E90+E91</f>
        <v>499</v>
      </c>
      <c r="F87" s="27">
        <f>F88+F89+F90+F91</f>
        <v>525</v>
      </c>
      <c r="G87" s="27">
        <f>G88+G89+G90+G91</f>
        <v>563</v>
      </c>
      <c r="H87" s="29"/>
      <c r="I87" s="29"/>
      <c r="J87" s="29"/>
      <c r="K87" s="28">
        <f t="shared" si="8"/>
        <v>9.769094138543517</v>
      </c>
      <c r="L87" s="27">
        <f>L88+L89+L90+L91</f>
        <v>55</v>
      </c>
      <c r="M87" s="27">
        <f>M88+M89+M90+M91</f>
        <v>0</v>
      </c>
      <c r="N87" s="27">
        <f>N88+N89+N90+N91</f>
        <v>3</v>
      </c>
      <c r="O87" s="27">
        <f>O88+O89+O90+O91</f>
        <v>29</v>
      </c>
      <c r="P87" s="27">
        <f>P88+P89+P90+P91</f>
        <v>23</v>
      </c>
      <c r="Q87" s="23"/>
      <c r="R87" s="2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</row>
    <row r="88" spans="1:254" ht="15.75" customHeight="1">
      <c r="A88" s="10"/>
      <c r="B88" s="17" t="s">
        <v>103</v>
      </c>
      <c r="C88" s="17" t="s">
        <v>270</v>
      </c>
      <c r="D88" s="16">
        <v>11.64</v>
      </c>
      <c r="E88" s="16">
        <v>140</v>
      </c>
      <c r="F88" s="16">
        <v>140</v>
      </c>
      <c r="G88" s="16">
        <v>150</v>
      </c>
      <c r="H88" s="18">
        <f>E88/D88</f>
        <v>12.027491408934708</v>
      </c>
      <c r="I88" s="18">
        <f>F88/D88</f>
        <v>12.027491408934708</v>
      </c>
      <c r="J88" s="18">
        <f t="shared" si="11"/>
        <v>12.886597938144329</v>
      </c>
      <c r="K88" s="19">
        <f t="shared" si="8"/>
        <v>18</v>
      </c>
      <c r="L88" s="16">
        <f>M88+N88+O88+P88</f>
        <v>27</v>
      </c>
      <c r="M88" s="16">
        <v>0</v>
      </c>
      <c r="N88" s="16">
        <v>2</v>
      </c>
      <c r="O88" s="16">
        <v>15</v>
      </c>
      <c r="P88" s="16">
        <v>10</v>
      </c>
      <c r="Q88" s="23"/>
      <c r="R88" s="23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</row>
    <row r="89" spans="1:18" ht="15" customHeight="1">
      <c r="A89" s="10"/>
      <c r="B89" s="17" t="s">
        <v>104</v>
      </c>
      <c r="C89" s="17" t="s">
        <v>298</v>
      </c>
      <c r="D89" s="16">
        <v>53.4</v>
      </c>
      <c r="E89" s="16">
        <v>140</v>
      </c>
      <c r="F89" s="16">
        <v>140</v>
      </c>
      <c r="G89" s="16">
        <v>150</v>
      </c>
      <c r="H89" s="18">
        <f>E89/D89</f>
        <v>2.6217228464419478</v>
      </c>
      <c r="I89" s="18">
        <f>F89/D89</f>
        <v>2.6217228464419478</v>
      </c>
      <c r="J89" s="18">
        <f t="shared" si="11"/>
        <v>2.808988764044944</v>
      </c>
      <c r="K89" s="19">
        <f t="shared" si="8"/>
        <v>0</v>
      </c>
      <c r="L89" s="16">
        <f>M89+N89+O89+P89</f>
        <v>0</v>
      </c>
      <c r="M89" s="16">
        <v>0</v>
      </c>
      <c r="N89" s="16">
        <v>0</v>
      </c>
      <c r="O89" s="16">
        <v>0</v>
      </c>
      <c r="P89" s="16">
        <v>0</v>
      </c>
      <c r="Q89" s="23"/>
      <c r="R89" s="23"/>
    </row>
    <row r="90" spans="1:18" ht="16.5" customHeight="1">
      <c r="A90" s="10"/>
      <c r="B90" s="17" t="s">
        <v>149</v>
      </c>
      <c r="C90" s="17" t="s">
        <v>198</v>
      </c>
      <c r="D90" s="16">
        <v>5.6</v>
      </c>
      <c r="E90" s="16">
        <v>54</v>
      </c>
      <c r="F90" s="16">
        <v>60</v>
      </c>
      <c r="G90" s="16">
        <v>73</v>
      </c>
      <c r="H90" s="18">
        <f>E90/D90</f>
        <v>9.642857142857144</v>
      </c>
      <c r="I90" s="18">
        <f>F90/D90</f>
        <v>10.714285714285715</v>
      </c>
      <c r="J90" s="18">
        <f t="shared" si="11"/>
        <v>13.035714285714286</v>
      </c>
      <c r="K90" s="19">
        <f t="shared" si="8"/>
        <v>17.80821917808219</v>
      </c>
      <c r="L90" s="16">
        <f>M90+N90+O90+P90</f>
        <v>13</v>
      </c>
      <c r="M90" s="16">
        <v>0</v>
      </c>
      <c r="N90" s="16">
        <v>1</v>
      </c>
      <c r="O90" s="16">
        <v>6</v>
      </c>
      <c r="P90" s="16">
        <v>6</v>
      </c>
      <c r="Q90" s="23"/>
      <c r="R90" s="23"/>
    </row>
    <row r="91" spans="1:18" ht="16.5" customHeight="1">
      <c r="A91" s="10"/>
      <c r="B91" s="17" t="s">
        <v>154</v>
      </c>
      <c r="C91" s="35" t="s">
        <v>20</v>
      </c>
      <c r="D91" s="19">
        <v>43.987</v>
      </c>
      <c r="E91" s="16">
        <v>165</v>
      </c>
      <c r="F91" s="16">
        <v>185</v>
      </c>
      <c r="G91" s="16">
        <v>190</v>
      </c>
      <c r="H91" s="18">
        <f>E91/D91</f>
        <v>3.7511082819924066</v>
      </c>
      <c r="I91" s="18">
        <f>F91/D91</f>
        <v>4.205788073749062</v>
      </c>
      <c r="J91" s="18">
        <f t="shared" si="11"/>
        <v>4.3194580216882255</v>
      </c>
      <c r="K91" s="19">
        <f t="shared" si="8"/>
        <v>7.894736842105263</v>
      </c>
      <c r="L91" s="37">
        <f>M91+N91+O91+P91</f>
        <v>15</v>
      </c>
      <c r="M91" s="37">
        <v>0</v>
      </c>
      <c r="N91" s="37">
        <v>0</v>
      </c>
      <c r="O91" s="37">
        <v>8</v>
      </c>
      <c r="P91" s="37">
        <v>7</v>
      </c>
      <c r="Q91" s="23"/>
      <c r="R91" s="23"/>
    </row>
    <row r="92" spans="1:18" ht="16.5" customHeight="1">
      <c r="A92" s="10"/>
      <c r="B92" s="26" t="s">
        <v>134</v>
      </c>
      <c r="C92" s="26" t="s">
        <v>21</v>
      </c>
      <c r="D92" s="27"/>
      <c r="E92" s="27">
        <f>E93+E94</f>
        <v>229</v>
      </c>
      <c r="F92" s="27">
        <f>F93+F94</f>
        <v>270</v>
      </c>
      <c r="G92" s="27">
        <f>G93+G94</f>
        <v>277</v>
      </c>
      <c r="H92" s="29"/>
      <c r="I92" s="29"/>
      <c r="J92" s="29"/>
      <c r="K92" s="28">
        <f t="shared" si="8"/>
        <v>14.440433212996389</v>
      </c>
      <c r="L92" s="27">
        <f>L93+L94</f>
        <v>40</v>
      </c>
      <c r="M92" s="27">
        <f>M93+M94</f>
        <v>0</v>
      </c>
      <c r="N92" s="27">
        <f>N93+N94</f>
        <v>3</v>
      </c>
      <c r="O92" s="27">
        <f>O93+O94</f>
        <v>18</v>
      </c>
      <c r="P92" s="27">
        <f>P93+P94</f>
        <v>19</v>
      </c>
      <c r="Q92" s="23"/>
      <c r="R92" s="23"/>
    </row>
    <row r="93" spans="1:18" ht="17.25" customHeight="1">
      <c r="A93" s="10"/>
      <c r="B93" s="17" t="s">
        <v>135</v>
      </c>
      <c r="C93" s="17" t="s">
        <v>199</v>
      </c>
      <c r="D93" s="16">
        <v>13.8</v>
      </c>
      <c r="E93" s="16">
        <v>183</v>
      </c>
      <c r="F93" s="16">
        <v>214</v>
      </c>
      <c r="G93" s="16">
        <v>222</v>
      </c>
      <c r="H93" s="18">
        <f>E93/D93</f>
        <v>13.26086956521739</v>
      </c>
      <c r="I93" s="18">
        <f>F93/D93</f>
        <v>15.507246376811594</v>
      </c>
      <c r="J93" s="18">
        <f t="shared" si="11"/>
        <v>16.08695652173913</v>
      </c>
      <c r="K93" s="19">
        <f t="shared" si="8"/>
        <v>17.56756756756757</v>
      </c>
      <c r="L93" s="16">
        <f>M93+N93+O93+P93</f>
        <v>39</v>
      </c>
      <c r="M93" s="16">
        <v>0</v>
      </c>
      <c r="N93" s="16">
        <v>3</v>
      </c>
      <c r="O93" s="16">
        <v>17</v>
      </c>
      <c r="P93" s="16">
        <v>19</v>
      </c>
      <c r="Q93" s="23"/>
      <c r="R93" s="23"/>
    </row>
    <row r="94" spans="1:18" ht="16.5" customHeight="1">
      <c r="A94" s="10"/>
      <c r="B94" s="17" t="s">
        <v>136</v>
      </c>
      <c r="C94" s="17" t="s">
        <v>235</v>
      </c>
      <c r="D94" s="16">
        <v>141.17</v>
      </c>
      <c r="E94" s="16">
        <v>46</v>
      </c>
      <c r="F94" s="16">
        <v>56</v>
      </c>
      <c r="G94" s="16">
        <v>55</v>
      </c>
      <c r="H94" s="18">
        <f>E94/D94</f>
        <v>0.3258482680456188</v>
      </c>
      <c r="I94" s="18">
        <f>F94/D94</f>
        <v>0.3966848480555359</v>
      </c>
      <c r="J94" s="18">
        <f t="shared" si="11"/>
        <v>0.3896011900545442</v>
      </c>
      <c r="K94" s="19">
        <f t="shared" si="8"/>
        <v>1.8181818181818181</v>
      </c>
      <c r="L94" s="16">
        <f>M94+N94+O94+P94</f>
        <v>1</v>
      </c>
      <c r="M94" s="16">
        <v>0</v>
      </c>
      <c r="N94" s="16">
        <v>0</v>
      </c>
      <c r="O94" s="16">
        <v>1</v>
      </c>
      <c r="P94" s="16">
        <v>0</v>
      </c>
      <c r="Q94" s="23"/>
      <c r="R94" s="23"/>
    </row>
    <row r="95" spans="1:18" ht="25.5" customHeight="1">
      <c r="A95" s="10"/>
      <c r="B95" s="26" t="s">
        <v>105</v>
      </c>
      <c r="C95" s="26" t="s">
        <v>146</v>
      </c>
      <c r="D95" s="27"/>
      <c r="E95" s="27">
        <f>E96+E97</f>
        <v>7</v>
      </c>
      <c r="F95" s="27">
        <f>F96+F97</f>
        <v>6</v>
      </c>
      <c r="G95" s="27">
        <f>G96+G97</f>
        <v>0</v>
      </c>
      <c r="H95" s="27"/>
      <c r="I95" s="29"/>
      <c r="J95" s="29"/>
      <c r="K95" s="28">
        <v>0</v>
      </c>
      <c r="L95" s="27">
        <f>L96+L97</f>
        <v>0</v>
      </c>
      <c r="M95" s="27">
        <f>M96+M97</f>
        <v>0</v>
      </c>
      <c r="N95" s="27">
        <f>N96+N97</f>
        <v>0</v>
      </c>
      <c r="O95" s="27">
        <f>O96+O97</f>
        <v>0</v>
      </c>
      <c r="P95" s="27">
        <f>P96+P97</f>
        <v>0</v>
      </c>
      <c r="Q95" s="23"/>
      <c r="R95" s="23"/>
    </row>
    <row r="96" spans="1:18" ht="16.5" customHeight="1">
      <c r="A96" s="10"/>
      <c r="B96" s="33" t="s">
        <v>106</v>
      </c>
      <c r="C96" s="17" t="s">
        <v>271</v>
      </c>
      <c r="D96" s="16">
        <v>163.6</v>
      </c>
      <c r="E96" s="16">
        <v>7</v>
      </c>
      <c r="F96" s="16">
        <v>6</v>
      </c>
      <c r="G96" s="16">
        <v>0</v>
      </c>
      <c r="H96" s="18">
        <f>E96/D96</f>
        <v>0.042787286063569685</v>
      </c>
      <c r="I96" s="18">
        <f>F96/D96</f>
        <v>0.03667481662591687</v>
      </c>
      <c r="J96" s="18">
        <f t="shared" si="11"/>
        <v>0</v>
      </c>
      <c r="K96" s="19">
        <v>0</v>
      </c>
      <c r="L96" s="16">
        <f>M96+N96+O96+P96</f>
        <v>0</v>
      </c>
      <c r="M96" s="16">
        <v>0</v>
      </c>
      <c r="N96" s="16">
        <v>0</v>
      </c>
      <c r="O96" s="16">
        <v>0</v>
      </c>
      <c r="P96" s="16">
        <v>0</v>
      </c>
      <c r="Q96" s="23"/>
      <c r="R96" s="23"/>
    </row>
    <row r="97" spans="1:18" ht="16.5" customHeight="1">
      <c r="A97" s="10"/>
      <c r="B97" s="17" t="s">
        <v>107</v>
      </c>
      <c r="C97" s="17" t="s">
        <v>272</v>
      </c>
      <c r="D97" s="16">
        <v>7.2</v>
      </c>
      <c r="E97" s="16">
        <v>0</v>
      </c>
      <c r="F97" s="16">
        <v>0</v>
      </c>
      <c r="G97" s="16">
        <v>0</v>
      </c>
      <c r="H97" s="18">
        <f>E97/D97</f>
        <v>0</v>
      </c>
      <c r="I97" s="18">
        <f>F97/D97</f>
        <v>0</v>
      </c>
      <c r="J97" s="18">
        <f t="shared" si="11"/>
        <v>0</v>
      </c>
      <c r="K97" s="19">
        <v>0</v>
      </c>
      <c r="L97" s="16">
        <f>M97+N97+O97+P97</f>
        <v>0</v>
      </c>
      <c r="M97" s="16">
        <v>0</v>
      </c>
      <c r="N97" s="16">
        <v>0</v>
      </c>
      <c r="O97" s="16">
        <v>0</v>
      </c>
      <c r="P97" s="16">
        <v>0</v>
      </c>
      <c r="Q97" s="23"/>
      <c r="R97" s="23"/>
    </row>
    <row r="98" spans="1:18" ht="26.25" customHeight="1">
      <c r="A98" s="10"/>
      <c r="B98" s="26" t="s">
        <v>108</v>
      </c>
      <c r="C98" s="26" t="s">
        <v>22</v>
      </c>
      <c r="D98" s="27"/>
      <c r="E98" s="27">
        <f>E99+E100+E101</f>
        <v>191</v>
      </c>
      <c r="F98" s="27">
        <f>F99+F100+F101</f>
        <v>217</v>
      </c>
      <c r="G98" s="27">
        <f>G99+G100+G101+G102+G103</f>
        <v>212</v>
      </c>
      <c r="H98" s="29"/>
      <c r="I98" s="29"/>
      <c r="J98" s="29"/>
      <c r="K98" s="28">
        <f t="shared" si="8"/>
        <v>9.90566037735849</v>
      </c>
      <c r="L98" s="27">
        <f>L99+L100+L101</f>
        <v>21</v>
      </c>
      <c r="M98" s="27">
        <f>M99+M100+M101</f>
        <v>0</v>
      </c>
      <c r="N98" s="27">
        <f>N99+N100+N101</f>
        <v>1</v>
      </c>
      <c r="O98" s="27">
        <f>O99+O100+O101</f>
        <v>12</v>
      </c>
      <c r="P98" s="27">
        <f>P99+P100+P101</f>
        <v>8</v>
      </c>
      <c r="Q98" s="39"/>
      <c r="R98" s="39"/>
    </row>
    <row r="99" spans="1:18" ht="14.25" customHeight="1">
      <c r="A99" s="10"/>
      <c r="B99" s="17" t="s">
        <v>109</v>
      </c>
      <c r="C99" s="17" t="s">
        <v>200</v>
      </c>
      <c r="D99" s="16">
        <v>19.6</v>
      </c>
      <c r="E99" s="16">
        <v>96</v>
      </c>
      <c r="F99" s="16">
        <v>111</v>
      </c>
      <c r="G99" s="16">
        <v>81</v>
      </c>
      <c r="H99" s="18">
        <f>E99/D99</f>
        <v>4.897959183673469</v>
      </c>
      <c r="I99" s="18">
        <f>F99/D99</f>
        <v>5.663265306122448</v>
      </c>
      <c r="J99" s="18">
        <f t="shared" si="11"/>
        <v>4.13265306122449</v>
      </c>
      <c r="K99" s="19">
        <f t="shared" si="8"/>
        <v>7.4074074074074066</v>
      </c>
      <c r="L99" s="16">
        <f>M99+N99+O99+P99</f>
        <v>6</v>
      </c>
      <c r="M99" s="16">
        <v>0</v>
      </c>
      <c r="N99" s="16">
        <v>1</v>
      </c>
      <c r="O99" s="16">
        <v>2</v>
      </c>
      <c r="P99" s="16">
        <v>3</v>
      </c>
      <c r="Q99" s="39"/>
      <c r="R99" s="39"/>
    </row>
    <row r="100" spans="1:18" ht="16.5" customHeight="1">
      <c r="A100" s="10"/>
      <c r="B100" s="17" t="s">
        <v>110</v>
      </c>
      <c r="C100" s="17" t="s">
        <v>273</v>
      </c>
      <c r="D100" s="16">
        <v>6.8</v>
      </c>
      <c r="E100" s="16">
        <v>57</v>
      </c>
      <c r="F100" s="16">
        <v>66</v>
      </c>
      <c r="G100" s="16">
        <v>74</v>
      </c>
      <c r="H100" s="18">
        <f>E100/D100</f>
        <v>8.382352941176471</v>
      </c>
      <c r="I100" s="18">
        <f>F100/D100</f>
        <v>9.705882352941178</v>
      </c>
      <c r="J100" s="18">
        <f t="shared" si="11"/>
        <v>10.882352941176471</v>
      </c>
      <c r="K100" s="19">
        <f t="shared" si="8"/>
        <v>14.864864864864865</v>
      </c>
      <c r="L100" s="16">
        <f>M100+N100+O100+P100</f>
        <v>11</v>
      </c>
      <c r="M100" s="16">
        <v>0</v>
      </c>
      <c r="N100" s="16">
        <v>0</v>
      </c>
      <c r="O100" s="16">
        <v>8</v>
      </c>
      <c r="P100" s="16">
        <v>3</v>
      </c>
      <c r="Q100" s="39"/>
      <c r="R100" s="39"/>
    </row>
    <row r="101" spans="1:18" ht="17.25" customHeight="1">
      <c r="A101" s="10"/>
      <c r="B101" s="17" t="s">
        <v>155</v>
      </c>
      <c r="C101" s="17" t="s">
        <v>201</v>
      </c>
      <c r="D101" s="16">
        <v>3.08</v>
      </c>
      <c r="E101" s="16">
        <v>38</v>
      </c>
      <c r="F101" s="16">
        <v>40</v>
      </c>
      <c r="G101" s="16">
        <v>37</v>
      </c>
      <c r="H101" s="18">
        <f>E101/D101</f>
        <v>12.337662337662337</v>
      </c>
      <c r="I101" s="18">
        <f>F101/D101</f>
        <v>12.987012987012987</v>
      </c>
      <c r="J101" s="18">
        <f t="shared" si="11"/>
        <v>12.012987012987013</v>
      </c>
      <c r="K101" s="19">
        <f t="shared" si="8"/>
        <v>10.81081081081081</v>
      </c>
      <c r="L101" s="16">
        <f>M101+N101+O101+P101</f>
        <v>4</v>
      </c>
      <c r="M101" s="16">
        <v>0</v>
      </c>
      <c r="N101" s="16">
        <v>0</v>
      </c>
      <c r="O101" s="16">
        <v>2</v>
      </c>
      <c r="P101" s="16">
        <v>2</v>
      </c>
      <c r="Q101" s="39"/>
      <c r="R101" s="39"/>
    </row>
    <row r="102" spans="1:18" ht="30.75" customHeight="1">
      <c r="A102" s="10"/>
      <c r="B102" s="17" t="s">
        <v>236</v>
      </c>
      <c r="C102" s="17" t="s">
        <v>220</v>
      </c>
      <c r="D102" s="16">
        <v>23.65</v>
      </c>
      <c r="E102" s="16">
        <v>0</v>
      </c>
      <c r="F102" s="16">
        <v>0</v>
      </c>
      <c r="G102" s="16">
        <v>8</v>
      </c>
      <c r="H102" s="18">
        <f>E102/D102</f>
        <v>0</v>
      </c>
      <c r="I102" s="18">
        <f>F102/D102</f>
        <v>0</v>
      </c>
      <c r="J102" s="18">
        <f t="shared" si="11"/>
        <v>0.3382663847780127</v>
      </c>
      <c r="K102" s="19">
        <f t="shared" si="8"/>
        <v>0</v>
      </c>
      <c r="L102" s="16">
        <f>M102+N102+O102+P102</f>
        <v>0</v>
      </c>
      <c r="M102" s="16">
        <v>0</v>
      </c>
      <c r="N102" s="16">
        <v>0</v>
      </c>
      <c r="O102" s="16">
        <v>0</v>
      </c>
      <c r="P102" s="16">
        <v>0</v>
      </c>
      <c r="Q102" s="39"/>
      <c r="R102" s="39"/>
    </row>
    <row r="103" spans="1:18" ht="30.75" customHeight="1">
      <c r="A103" s="10"/>
      <c r="B103" s="17" t="s">
        <v>237</v>
      </c>
      <c r="C103" s="17" t="s">
        <v>221</v>
      </c>
      <c r="D103" s="16">
        <v>42.68</v>
      </c>
      <c r="E103" s="16">
        <v>0</v>
      </c>
      <c r="F103" s="16">
        <v>0</v>
      </c>
      <c r="G103" s="16">
        <v>12</v>
      </c>
      <c r="H103" s="18">
        <f>E103/D103</f>
        <v>0</v>
      </c>
      <c r="I103" s="18">
        <f>F103/D103</f>
        <v>0</v>
      </c>
      <c r="J103" s="18">
        <f t="shared" si="11"/>
        <v>0.28116213683223995</v>
      </c>
      <c r="K103" s="19">
        <f t="shared" si="8"/>
        <v>0</v>
      </c>
      <c r="L103" s="16">
        <f>M103+N103+O103+P103</f>
        <v>0</v>
      </c>
      <c r="M103" s="16">
        <v>0</v>
      </c>
      <c r="N103" s="16">
        <v>0</v>
      </c>
      <c r="O103" s="16">
        <v>0</v>
      </c>
      <c r="P103" s="16">
        <v>0</v>
      </c>
      <c r="Q103" s="39"/>
      <c r="R103" s="39"/>
    </row>
    <row r="104" spans="1:18" ht="26.25" customHeight="1">
      <c r="A104" s="10"/>
      <c r="B104" s="26" t="s">
        <v>111</v>
      </c>
      <c r="C104" s="26" t="s">
        <v>23</v>
      </c>
      <c r="D104" s="27"/>
      <c r="E104" s="27">
        <f>E105+E106</f>
        <v>15</v>
      </c>
      <c r="F104" s="27">
        <f>F105+F106</f>
        <v>17</v>
      </c>
      <c r="G104" s="27">
        <f>G105+G106</f>
        <v>20</v>
      </c>
      <c r="H104" s="29"/>
      <c r="I104" s="29"/>
      <c r="J104" s="29"/>
      <c r="K104" s="28">
        <f t="shared" si="8"/>
        <v>0</v>
      </c>
      <c r="L104" s="27">
        <f>L105+L106</f>
        <v>0</v>
      </c>
      <c r="M104" s="27">
        <f>M105+M106</f>
        <v>0</v>
      </c>
      <c r="N104" s="27">
        <f>N105+N106</f>
        <v>0</v>
      </c>
      <c r="O104" s="27">
        <f>O105+O106</f>
        <v>0</v>
      </c>
      <c r="P104" s="27">
        <f>P105+P106</f>
        <v>0</v>
      </c>
      <c r="Q104" s="39"/>
      <c r="R104" s="39"/>
    </row>
    <row r="105" spans="1:18" ht="24.75" customHeight="1">
      <c r="A105" s="10"/>
      <c r="B105" s="17" t="s">
        <v>112</v>
      </c>
      <c r="C105" s="17" t="s">
        <v>299</v>
      </c>
      <c r="D105" s="16">
        <v>103.2</v>
      </c>
      <c r="E105" s="16">
        <v>0</v>
      </c>
      <c r="F105" s="16">
        <v>0</v>
      </c>
      <c r="G105" s="16">
        <v>0</v>
      </c>
      <c r="H105" s="18">
        <f>E105/D105</f>
        <v>0</v>
      </c>
      <c r="I105" s="18">
        <f>F105/D105</f>
        <v>0</v>
      </c>
      <c r="J105" s="18">
        <f t="shared" si="11"/>
        <v>0</v>
      </c>
      <c r="K105" s="19">
        <v>0</v>
      </c>
      <c r="L105" s="16">
        <f>M105+N105+O105+P105</f>
        <v>0</v>
      </c>
      <c r="M105" s="16">
        <v>0</v>
      </c>
      <c r="N105" s="16">
        <v>0</v>
      </c>
      <c r="O105" s="16">
        <v>0</v>
      </c>
      <c r="P105" s="16">
        <v>0</v>
      </c>
      <c r="Q105" s="39"/>
      <c r="R105" s="39"/>
    </row>
    <row r="106" spans="1:18" ht="27" customHeight="1">
      <c r="A106" s="10"/>
      <c r="B106" s="17" t="s">
        <v>113</v>
      </c>
      <c r="C106" s="17" t="s">
        <v>274</v>
      </c>
      <c r="D106" s="16">
        <v>128.2</v>
      </c>
      <c r="E106" s="16">
        <v>15</v>
      </c>
      <c r="F106" s="16">
        <v>17</v>
      </c>
      <c r="G106" s="16">
        <v>20</v>
      </c>
      <c r="H106" s="18">
        <f>E106/D106</f>
        <v>0.1170046801872075</v>
      </c>
      <c r="I106" s="18">
        <f>F106/D106</f>
        <v>0.1326053042121685</v>
      </c>
      <c r="J106" s="18">
        <f t="shared" si="11"/>
        <v>0.15600624024961</v>
      </c>
      <c r="K106" s="19">
        <f t="shared" si="8"/>
        <v>0</v>
      </c>
      <c r="L106" s="16">
        <f>M106+N106+O106+P106</f>
        <v>0</v>
      </c>
      <c r="M106" s="16">
        <v>0</v>
      </c>
      <c r="N106" s="16">
        <v>0</v>
      </c>
      <c r="O106" s="16">
        <v>0</v>
      </c>
      <c r="P106" s="16">
        <v>0</v>
      </c>
      <c r="Q106" s="39"/>
      <c r="R106" s="39"/>
    </row>
    <row r="107" spans="1:18" ht="17.25" customHeight="1">
      <c r="A107" s="10"/>
      <c r="B107" s="26" t="s">
        <v>114</v>
      </c>
      <c r="C107" s="26" t="s">
        <v>24</v>
      </c>
      <c r="D107" s="27"/>
      <c r="E107" s="27">
        <f>E108+E109</f>
        <v>12</v>
      </c>
      <c r="F107" s="27">
        <f>F108+F109</f>
        <v>12</v>
      </c>
      <c r="G107" s="27">
        <f>G108+G109</f>
        <v>6</v>
      </c>
      <c r="H107" s="29"/>
      <c r="I107" s="29"/>
      <c r="J107" s="29"/>
      <c r="K107" s="28">
        <f t="shared" si="8"/>
        <v>0</v>
      </c>
      <c r="L107" s="27">
        <f>L108+L109</f>
        <v>0</v>
      </c>
      <c r="M107" s="27">
        <f>M108+M109</f>
        <v>0</v>
      </c>
      <c r="N107" s="27">
        <f>N108+N109</f>
        <v>0</v>
      </c>
      <c r="O107" s="27">
        <f>O108+O109</f>
        <v>0</v>
      </c>
      <c r="P107" s="27">
        <f>P108+P109</f>
        <v>0</v>
      </c>
      <c r="Q107" s="39"/>
      <c r="R107" s="39"/>
    </row>
    <row r="108" spans="1:18" ht="17.25" customHeight="1">
      <c r="A108" s="10"/>
      <c r="B108" s="17" t="s">
        <v>115</v>
      </c>
      <c r="C108" s="17" t="s">
        <v>275</v>
      </c>
      <c r="D108" s="16">
        <v>153.8</v>
      </c>
      <c r="E108" s="16">
        <v>0</v>
      </c>
      <c r="F108" s="16">
        <v>0</v>
      </c>
      <c r="G108" s="16">
        <v>0</v>
      </c>
      <c r="H108" s="18">
        <f>E108/D108</f>
        <v>0</v>
      </c>
      <c r="I108" s="18">
        <f>F108/D108</f>
        <v>0</v>
      </c>
      <c r="J108" s="18">
        <f t="shared" si="11"/>
        <v>0</v>
      </c>
      <c r="K108" s="19">
        <v>0</v>
      </c>
      <c r="L108" s="16">
        <f>M108+N108+O108+P108</f>
        <v>0</v>
      </c>
      <c r="M108" s="16">
        <v>0</v>
      </c>
      <c r="N108" s="16">
        <v>0</v>
      </c>
      <c r="O108" s="16">
        <v>0</v>
      </c>
      <c r="P108" s="16">
        <v>0</v>
      </c>
      <c r="Q108" s="39"/>
      <c r="R108" s="39"/>
    </row>
    <row r="109" spans="1:18" ht="15" customHeight="1">
      <c r="A109" s="10"/>
      <c r="B109" s="17" t="s">
        <v>116</v>
      </c>
      <c r="C109" s="17" t="s">
        <v>276</v>
      </c>
      <c r="D109" s="16">
        <v>9.7</v>
      </c>
      <c r="E109" s="16">
        <v>12</v>
      </c>
      <c r="F109" s="16">
        <v>12</v>
      </c>
      <c r="G109" s="16">
        <v>6</v>
      </c>
      <c r="H109" s="18">
        <f>E109/D109</f>
        <v>1.2371134020618557</v>
      </c>
      <c r="I109" s="18">
        <f>F109/D109</f>
        <v>1.2371134020618557</v>
      </c>
      <c r="J109" s="18">
        <f t="shared" si="11"/>
        <v>0.6185567010309279</v>
      </c>
      <c r="K109" s="19">
        <f t="shared" si="8"/>
        <v>0</v>
      </c>
      <c r="L109" s="16">
        <f>M109+N109+O109+P109</f>
        <v>0</v>
      </c>
      <c r="M109" s="16">
        <v>0</v>
      </c>
      <c r="N109" s="16">
        <v>0</v>
      </c>
      <c r="O109" s="16">
        <v>0</v>
      </c>
      <c r="P109" s="16">
        <v>0</v>
      </c>
      <c r="Q109" s="39"/>
      <c r="R109" s="39"/>
    </row>
    <row r="110" spans="1:18" ht="13.5" customHeight="1">
      <c r="A110" s="10"/>
      <c r="B110" s="26" t="s">
        <v>117</v>
      </c>
      <c r="C110" s="26" t="s">
        <v>25</v>
      </c>
      <c r="D110" s="28"/>
      <c r="E110" s="27">
        <f>E111+E112+E113+E114</f>
        <v>269</v>
      </c>
      <c r="F110" s="27">
        <f>F111+F112+F113+F114</f>
        <v>284</v>
      </c>
      <c r="G110" s="27">
        <f>G111+G112+G113+G114+G115+G116</f>
        <v>334</v>
      </c>
      <c r="H110" s="29"/>
      <c r="I110" s="29"/>
      <c r="J110" s="29"/>
      <c r="K110" s="28">
        <f t="shared" si="8"/>
        <v>14.67065868263473</v>
      </c>
      <c r="L110" s="27">
        <f>L111+L112+L113+L114</f>
        <v>49</v>
      </c>
      <c r="M110" s="27">
        <f>M111+M112+M113+M114</f>
        <v>0</v>
      </c>
      <c r="N110" s="27">
        <f>N111+N112+N113+N114</f>
        <v>7</v>
      </c>
      <c r="O110" s="27">
        <f>O111+O112+O113+O114</f>
        <v>21</v>
      </c>
      <c r="P110" s="27">
        <f>P111+P112+P113+P114</f>
        <v>21</v>
      </c>
      <c r="Q110" s="39"/>
      <c r="R110" s="39"/>
    </row>
    <row r="111" spans="1:18" ht="16.5" customHeight="1">
      <c r="A111" s="10"/>
      <c r="B111" s="17" t="s">
        <v>156</v>
      </c>
      <c r="C111" s="17" t="s">
        <v>202</v>
      </c>
      <c r="D111" s="18">
        <v>4.688</v>
      </c>
      <c r="E111" s="16">
        <v>65</v>
      </c>
      <c r="F111" s="16">
        <v>66</v>
      </c>
      <c r="G111" s="16">
        <v>76</v>
      </c>
      <c r="H111" s="18">
        <f>E111/D111</f>
        <v>13.865187713310581</v>
      </c>
      <c r="I111" s="18">
        <f>F111/D111</f>
        <v>14.07849829351536</v>
      </c>
      <c r="J111" s="18">
        <f t="shared" si="11"/>
        <v>16.211604095563143</v>
      </c>
      <c r="K111" s="19">
        <f t="shared" si="8"/>
        <v>17.105263157894736</v>
      </c>
      <c r="L111" s="16">
        <f aca="true" t="shared" si="13" ref="L111:L116">M111+N111+O111+P111</f>
        <v>13</v>
      </c>
      <c r="M111" s="16">
        <v>0</v>
      </c>
      <c r="N111" s="16">
        <v>2</v>
      </c>
      <c r="O111" s="16">
        <v>5</v>
      </c>
      <c r="P111" s="16">
        <v>6</v>
      </c>
      <c r="Q111" s="39"/>
      <c r="R111" s="39"/>
    </row>
    <row r="112" spans="1:18" ht="16.5" customHeight="1">
      <c r="A112" s="10"/>
      <c r="B112" s="17" t="s">
        <v>157</v>
      </c>
      <c r="C112" s="17" t="s">
        <v>203</v>
      </c>
      <c r="D112" s="18">
        <v>7.022</v>
      </c>
      <c r="E112" s="16">
        <v>65</v>
      </c>
      <c r="F112" s="16">
        <v>71</v>
      </c>
      <c r="G112" s="16">
        <v>120</v>
      </c>
      <c r="H112" s="18">
        <f>E112/D112</f>
        <v>9.256622045001423</v>
      </c>
      <c r="I112" s="18">
        <f>F112/D112</f>
        <v>10.111079464540017</v>
      </c>
      <c r="J112" s="18">
        <f t="shared" si="11"/>
        <v>17.08914839077186</v>
      </c>
      <c r="K112" s="19">
        <f t="shared" si="8"/>
        <v>17.5</v>
      </c>
      <c r="L112" s="16">
        <f t="shared" si="13"/>
        <v>21</v>
      </c>
      <c r="M112" s="16">
        <v>0</v>
      </c>
      <c r="N112" s="16">
        <v>5</v>
      </c>
      <c r="O112" s="16">
        <v>6</v>
      </c>
      <c r="P112" s="16">
        <v>10</v>
      </c>
      <c r="Q112" s="39"/>
      <c r="R112" s="39"/>
    </row>
    <row r="113" spans="1:18" ht="16.5" customHeight="1">
      <c r="A113" s="10"/>
      <c r="B113" s="17" t="s">
        <v>158</v>
      </c>
      <c r="C113" s="17" t="s">
        <v>277</v>
      </c>
      <c r="D113" s="16">
        <v>9.8</v>
      </c>
      <c r="E113" s="16">
        <v>115</v>
      </c>
      <c r="F113" s="16">
        <v>120</v>
      </c>
      <c r="G113" s="16">
        <v>105</v>
      </c>
      <c r="H113" s="18">
        <f>E113/D113</f>
        <v>11.73469387755102</v>
      </c>
      <c r="I113" s="18">
        <f>F113/D113</f>
        <v>12.244897959183673</v>
      </c>
      <c r="J113" s="18">
        <f t="shared" si="11"/>
        <v>10.714285714285714</v>
      </c>
      <c r="K113" s="19">
        <f t="shared" si="8"/>
        <v>14.285714285714285</v>
      </c>
      <c r="L113" s="16">
        <f t="shared" si="13"/>
        <v>15</v>
      </c>
      <c r="M113" s="16">
        <v>0</v>
      </c>
      <c r="N113" s="16">
        <v>0</v>
      </c>
      <c r="O113" s="16">
        <v>10</v>
      </c>
      <c r="P113" s="16">
        <v>5</v>
      </c>
      <c r="Q113" s="39"/>
      <c r="R113" s="39"/>
    </row>
    <row r="114" spans="1:18" ht="17.25" customHeight="1">
      <c r="A114" s="10"/>
      <c r="B114" s="17" t="s">
        <v>159</v>
      </c>
      <c r="C114" s="35" t="s">
        <v>41</v>
      </c>
      <c r="D114" s="19">
        <v>11.872</v>
      </c>
      <c r="E114" s="16">
        <v>24</v>
      </c>
      <c r="F114" s="16">
        <v>27</v>
      </c>
      <c r="G114" s="16">
        <v>23</v>
      </c>
      <c r="H114" s="18">
        <f>E114/D114</f>
        <v>2.0215633423180592</v>
      </c>
      <c r="I114" s="18">
        <f>F114/D114</f>
        <v>2.274258760107817</v>
      </c>
      <c r="J114" s="18">
        <f t="shared" si="11"/>
        <v>1.9373315363881403</v>
      </c>
      <c r="K114" s="19">
        <f t="shared" si="8"/>
        <v>0</v>
      </c>
      <c r="L114" s="16">
        <f t="shared" si="13"/>
        <v>0</v>
      </c>
      <c r="M114" s="37">
        <v>0</v>
      </c>
      <c r="N114" s="37">
        <v>0</v>
      </c>
      <c r="O114" s="37">
        <v>0</v>
      </c>
      <c r="P114" s="37">
        <v>0</v>
      </c>
      <c r="Q114" s="39"/>
      <c r="R114" s="39"/>
    </row>
    <row r="115" spans="1:18" ht="26.25">
      <c r="A115" s="10"/>
      <c r="B115" s="33" t="s">
        <v>238</v>
      </c>
      <c r="C115" s="17" t="s">
        <v>222</v>
      </c>
      <c r="D115" s="16">
        <v>37.35</v>
      </c>
      <c r="E115" s="16">
        <v>0</v>
      </c>
      <c r="F115" s="16">
        <v>0</v>
      </c>
      <c r="G115" s="16">
        <v>7</v>
      </c>
      <c r="H115" s="18">
        <f>E115/D115</f>
        <v>0</v>
      </c>
      <c r="I115" s="18">
        <f>F115/D115</f>
        <v>0</v>
      </c>
      <c r="J115" s="18">
        <f t="shared" si="11"/>
        <v>0.18741633199464525</v>
      </c>
      <c r="K115" s="19">
        <f t="shared" si="8"/>
        <v>0</v>
      </c>
      <c r="L115" s="16">
        <f t="shared" si="13"/>
        <v>0</v>
      </c>
      <c r="M115" s="16">
        <v>0</v>
      </c>
      <c r="N115" s="16">
        <v>0</v>
      </c>
      <c r="O115" s="16">
        <v>0</v>
      </c>
      <c r="P115" s="16">
        <v>0</v>
      </c>
      <c r="Q115" s="39"/>
      <c r="R115" s="39"/>
    </row>
    <row r="116" spans="1:18" ht="15" customHeight="1">
      <c r="A116" s="10"/>
      <c r="B116" s="17" t="s">
        <v>239</v>
      </c>
      <c r="C116" s="17" t="s">
        <v>223</v>
      </c>
      <c r="D116" s="16"/>
      <c r="E116" s="16">
        <v>0</v>
      </c>
      <c r="F116" s="16">
        <v>0</v>
      </c>
      <c r="G116" s="16">
        <v>3</v>
      </c>
      <c r="H116" s="18">
        <v>0</v>
      </c>
      <c r="I116" s="18">
        <v>0</v>
      </c>
      <c r="J116" s="18">
        <v>0</v>
      </c>
      <c r="K116" s="19">
        <f t="shared" si="8"/>
        <v>0</v>
      </c>
      <c r="L116" s="16">
        <f t="shared" si="13"/>
        <v>0</v>
      </c>
      <c r="M116" s="16">
        <v>0</v>
      </c>
      <c r="N116" s="16">
        <v>0</v>
      </c>
      <c r="O116" s="16">
        <v>0</v>
      </c>
      <c r="P116" s="16">
        <v>0</v>
      </c>
      <c r="Q116" s="39"/>
      <c r="R116" s="39"/>
    </row>
    <row r="117" spans="1:18" ht="15.75" customHeight="1">
      <c r="A117" s="10"/>
      <c r="B117" s="26" t="s">
        <v>160</v>
      </c>
      <c r="C117" s="26" t="s">
        <v>26</v>
      </c>
      <c r="D117" s="27"/>
      <c r="E117" s="27">
        <f>E118+E119+E120+E121</f>
        <v>233</v>
      </c>
      <c r="F117" s="27">
        <f>F118+F119+F120+F121</f>
        <v>205</v>
      </c>
      <c r="G117" s="27">
        <f>G118+G119+G120+G121</f>
        <v>262</v>
      </c>
      <c r="H117" s="29"/>
      <c r="I117" s="29"/>
      <c r="J117" s="29"/>
      <c r="K117" s="28">
        <f t="shared" si="8"/>
        <v>10.305343511450381</v>
      </c>
      <c r="L117" s="27">
        <f>L118+L119+L120+L121</f>
        <v>27</v>
      </c>
      <c r="M117" s="27">
        <f>M118+M119+M120+M121</f>
        <v>0</v>
      </c>
      <c r="N117" s="27">
        <f>N118+N119+N120+N121</f>
        <v>0</v>
      </c>
      <c r="O117" s="27">
        <f>O118+O119+O120+O121</f>
        <v>16</v>
      </c>
      <c r="P117" s="27">
        <f>P118+P119+P120+P121</f>
        <v>11</v>
      </c>
      <c r="Q117" s="39"/>
      <c r="R117" s="39"/>
    </row>
    <row r="118" spans="1:18" ht="14.25" customHeight="1">
      <c r="A118" s="10"/>
      <c r="B118" s="17" t="s">
        <v>137</v>
      </c>
      <c r="C118" s="35" t="s">
        <v>278</v>
      </c>
      <c r="D118" s="16">
        <v>83.74</v>
      </c>
      <c r="E118" s="16">
        <v>73</v>
      </c>
      <c r="F118" s="16">
        <v>48</v>
      </c>
      <c r="G118" s="16">
        <v>48</v>
      </c>
      <c r="H118" s="18">
        <f>E118/D118</f>
        <v>0.8717458801050872</v>
      </c>
      <c r="I118" s="18">
        <f>F118/D118</f>
        <v>0.5732027704800573</v>
      </c>
      <c r="J118" s="18">
        <f t="shared" si="11"/>
        <v>0.5732027704800573</v>
      </c>
      <c r="K118" s="19">
        <f t="shared" si="8"/>
        <v>2.083333333333333</v>
      </c>
      <c r="L118" s="16">
        <f>M118+N118+O118+P118</f>
        <v>1</v>
      </c>
      <c r="M118" s="16">
        <v>0</v>
      </c>
      <c r="N118" s="16">
        <v>0</v>
      </c>
      <c r="O118" s="16">
        <v>1</v>
      </c>
      <c r="P118" s="16">
        <v>0</v>
      </c>
      <c r="Q118" s="39"/>
      <c r="R118" s="39"/>
    </row>
    <row r="119" spans="1:18" ht="14.25" customHeight="1">
      <c r="A119" s="10"/>
      <c r="B119" s="17" t="s">
        <v>138</v>
      </c>
      <c r="C119" s="17" t="s">
        <v>204</v>
      </c>
      <c r="D119" s="16">
        <v>5.9</v>
      </c>
      <c r="E119" s="16">
        <v>75</v>
      </c>
      <c r="F119" s="16">
        <v>72</v>
      </c>
      <c r="G119" s="16">
        <v>105</v>
      </c>
      <c r="H119" s="18">
        <f>E119/D119</f>
        <v>12.711864406779661</v>
      </c>
      <c r="I119" s="18">
        <f>F119/D119</f>
        <v>12.203389830508474</v>
      </c>
      <c r="J119" s="18">
        <f t="shared" si="11"/>
        <v>17.796610169491526</v>
      </c>
      <c r="K119" s="19">
        <f t="shared" si="8"/>
        <v>17.142857142857142</v>
      </c>
      <c r="L119" s="16">
        <f>M119+N119+O119+P119</f>
        <v>18</v>
      </c>
      <c r="M119" s="16">
        <v>0</v>
      </c>
      <c r="N119" s="16">
        <v>0</v>
      </c>
      <c r="O119" s="16">
        <v>9</v>
      </c>
      <c r="P119" s="16">
        <v>9</v>
      </c>
      <c r="Q119" s="39"/>
      <c r="R119" s="39"/>
    </row>
    <row r="120" spans="1:18" ht="13.5" customHeight="1">
      <c r="A120" s="10"/>
      <c r="B120" s="17" t="s">
        <v>139</v>
      </c>
      <c r="C120" s="17" t="s">
        <v>205</v>
      </c>
      <c r="D120" s="16">
        <v>21.15</v>
      </c>
      <c r="E120" s="16">
        <v>85</v>
      </c>
      <c r="F120" s="16">
        <v>85</v>
      </c>
      <c r="G120" s="16">
        <v>109</v>
      </c>
      <c r="H120" s="18">
        <f>E120/D120</f>
        <v>4.0189125295508275</v>
      </c>
      <c r="I120" s="18">
        <f>F120/D120</f>
        <v>4.0189125295508275</v>
      </c>
      <c r="J120" s="18">
        <f t="shared" si="11"/>
        <v>5.153664302600474</v>
      </c>
      <c r="K120" s="19">
        <f t="shared" si="8"/>
        <v>7.339449541284404</v>
      </c>
      <c r="L120" s="16">
        <f>M120+N120+O120+P120</f>
        <v>8</v>
      </c>
      <c r="M120" s="16">
        <v>0</v>
      </c>
      <c r="N120" s="16">
        <v>0</v>
      </c>
      <c r="O120" s="16">
        <v>6</v>
      </c>
      <c r="P120" s="16">
        <v>2</v>
      </c>
      <c r="Q120" s="39"/>
      <c r="R120" s="39"/>
    </row>
    <row r="121" spans="1:18" ht="26.25">
      <c r="A121" s="10"/>
      <c r="B121" s="33" t="s">
        <v>289</v>
      </c>
      <c r="C121" s="17" t="s">
        <v>231</v>
      </c>
      <c r="D121" s="16">
        <v>14.02</v>
      </c>
      <c r="E121" s="16">
        <v>0</v>
      </c>
      <c r="F121" s="16">
        <v>0</v>
      </c>
      <c r="G121" s="16">
        <v>0</v>
      </c>
      <c r="H121" s="18">
        <f>E121/D121</f>
        <v>0</v>
      </c>
      <c r="I121" s="18">
        <f>F121/D121</f>
        <v>0</v>
      </c>
      <c r="J121" s="18">
        <f t="shared" si="11"/>
        <v>0</v>
      </c>
      <c r="K121" s="19">
        <v>0</v>
      </c>
      <c r="L121" s="16">
        <f>M121+N121+O121+P121</f>
        <v>0</v>
      </c>
      <c r="M121" s="16">
        <v>0</v>
      </c>
      <c r="N121" s="16">
        <v>0</v>
      </c>
      <c r="O121" s="16">
        <v>0</v>
      </c>
      <c r="P121" s="16">
        <v>0</v>
      </c>
      <c r="Q121" s="39"/>
      <c r="R121" s="39"/>
    </row>
    <row r="122" spans="1:18" ht="27" customHeight="1">
      <c r="A122" s="10"/>
      <c r="B122" s="26" t="s">
        <v>140</v>
      </c>
      <c r="C122" s="26" t="s">
        <v>27</v>
      </c>
      <c r="D122" s="28"/>
      <c r="E122" s="27">
        <f>E123+E124+E125+E126</f>
        <v>825</v>
      </c>
      <c r="F122" s="27">
        <f>F123+F124+F125+F126</f>
        <v>848</v>
      </c>
      <c r="G122" s="27">
        <f>G123+G124+G125+G126</f>
        <v>865</v>
      </c>
      <c r="H122" s="29"/>
      <c r="I122" s="29"/>
      <c r="J122" s="29"/>
      <c r="K122" s="28">
        <f t="shared" si="8"/>
        <v>7.283236994219654</v>
      </c>
      <c r="L122" s="27">
        <f>L123+L124+L125+L126</f>
        <v>63</v>
      </c>
      <c r="M122" s="27">
        <f>M123+M124+M125+M126</f>
        <v>0</v>
      </c>
      <c r="N122" s="27">
        <f>N123+N124+N125+N126</f>
        <v>0</v>
      </c>
      <c r="O122" s="27">
        <f>O123+O124+O125+O126</f>
        <v>33</v>
      </c>
      <c r="P122" s="27">
        <f>P123+P124+P125+P126</f>
        <v>30</v>
      </c>
      <c r="Q122" s="39"/>
      <c r="R122" s="39"/>
    </row>
    <row r="123" spans="1:18" ht="17.25" customHeight="1">
      <c r="A123" s="10"/>
      <c r="B123" s="17" t="s">
        <v>118</v>
      </c>
      <c r="C123" s="17" t="s">
        <v>279</v>
      </c>
      <c r="D123" s="16">
        <v>13.6</v>
      </c>
      <c r="E123" s="16">
        <v>90</v>
      </c>
      <c r="F123" s="16">
        <v>70</v>
      </c>
      <c r="G123" s="16">
        <v>80</v>
      </c>
      <c r="H123" s="18">
        <f>E123/D123</f>
        <v>6.61764705882353</v>
      </c>
      <c r="I123" s="18">
        <f>F123/D123</f>
        <v>5.147058823529412</v>
      </c>
      <c r="J123" s="18">
        <f t="shared" si="11"/>
        <v>5.882352941176471</v>
      </c>
      <c r="K123" s="19">
        <f t="shared" si="8"/>
        <v>7.5</v>
      </c>
      <c r="L123" s="16">
        <f aca="true" t="shared" si="14" ref="L123:L131">M123+N123+O123+P123</f>
        <v>6</v>
      </c>
      <c r="M123" s="16">
        <v>0</v>
      </c>
      <c r="N123" s="16">
        <v>0</v>
      </c>
      <c r="O123" s="16">
        <v>4</v>
      </c>
      <c r="P123" s="16">
        <v>2</v>
      </c>
      <c r="Q123" s="39"/>
      <c r="R123" s="39"/>
    </row>
    <row r="124" spans="1:18" ht="15" customHeight="1">
      <c r="A124" s="10"/>
      <c r="B124" s="17" t="s">
        <v>119</v>
      </c>
      <c r="C124" s="17" t="s">
        <v>216</v>
      </c>
      <c r="D124" s="16">
        <v>204</v>
      </c>
      <c r="E124" s="16">
        <v>40</v>
      </c>
      <c r="F124" s="16">
        <v>40</v>
      </c>
      <c r="G124" s="16">
        <v>30</v>
      </c>
      <c r="H124" s="18">
        <f>E124/D124</f>
        <v>0.19607843137254902</v>
      </c>
      <c r="I124" s="18">
        <f>F124/D124</f>
        <v>0.19607843137254902</v>
      </c>
      <c r="J124" s="18">
        <f t="shared" si="11"/>
        <v>0.14705882352941177</v>
      </c>
      <c r="K124" s="19">
        <f t="shared" si="8"/>
        <v>0</v>
      </c>
      <c r="L124" s="16">
        <f t="shared" si="14"/>
        <v>0</v>
      </c>
      <c r="M124" s="16">
        <v>0</v>
      </c>
      <c r="N124" s="16">
        <v>0</v>
      </c>
      <c r="O124" s="16">
        <v>0</v>
      </c>
      <c r="P124" s="16">
        <v>0</v>
      </c>
      <c r="Q124" s="39"/>
      <c r="R124" s="39"/>
    </row>
    <row r="125" spans="1:18" ht="16.5" customHeight="1">
      <c r="A125" s="10"/>
      <c r="B125" s="33" t="s">
        <v>120</v>
      </c>
      <c r="C125" s="35" t="s">
        <v>280</v>
      </c>
      <c r="D125" s="16">
        <v>58.93</v>
      </c>
      <c r="E125" s="16">
        <v>200</v>
      </c>
      <c r="F125" s="16">
        <v>223</v>
      </c>
      <c r="G125" s="16">
        <v>235</v>
      </c>
      <c r="H125" s="18">
        <f>E125/D125</f>
        <v>3.393857118615306</v>
      </c>
      <c r="I125" s="18">
        <f>F125/D125</f>
        <v>3.7841506872560666</v>
      </c>
      <c r="J125" s="18">
        <f t="shared" si="11"/>
        <v>3.987782114372985</v>
      </c>
      <c r="K125" s="19">
        <f t="shared" si="8"/>
        <v>6.808510638297872</v>
      </c>
      <c r="L125" s="16">
        <f t="shared" si="14"/>
        <v>16</v>
      </c>
      <c r="M125" s="16">
        <v>0</v>
      </c>
      <c r="N125" s="16">
        <v>0</v>
      </c>
      <c r="O125" s="16">
        <v>8</v>
      </c>
      <c r="P125" s="16">
        <v>8</v>
      </c>
      <c r="Q125" s="39"/>
      <c r="R125" s="39"/>
    </row>
    <row r="126" spans="1:18" ht="16.5" customHeight="1">
      <c r="A126" s="10"/>
      <c r="B126" s="17" t="s">
        <v>142</v>
      </c>
      <c r="C126" s="35" t="s">
        <v>28</v>
      </c>
      <c r="D126" s="19">
        <v>40.749</v>
      </c>
      <c r="E126" s="16">
        <v>495</v>
      </c>
      <c r="F126" s="16">
        <v>515</v>
      </c>
      <c r="G126" s="16">
        <v>520</v>
      </c>
      <c r="H126" s="18">
        <f>E126/D126</f>
        <v>12.14753736288007</v>
      </c>
      <c r="I126" s="18">
        <f>F126/D126</f>
        <v>12.638346953299466</v>
      </c>
      <c r="J126" s="18">
        <f t="shared" si="11"/>
        <v>12.761049350904315</v>
      </c>
      <c r="K126" s="19">
        <f t="shared" si="8"/>
        <v>7.884615384615384</v>
      </c>
      <c r="L126" s="37">
        <f t="shared" si="14"/>
        <v>41</v>
      </c>
      <c r="M126" s="37">
        <v>0</v>
      </c>
      <c r="N126" s="37">
        <v>0</v>
      </c>
      <c r="O126" s="37">
        <v>21</v>
      </c>
      <c r="P126" s="37">
        <v>20</v>
      </c>
      <c r="Q126" s="39"/>
      <c r="R126" s="39"/>
    </row>
    <row r="127" spans="1:18" ht="26.25" customHeight="1">
      <c r="A127" s="10"/>
      <c r="B127" s="26" t="s">
        <v>290</v>
      </c>
      <c r="C127" s="26" t="s">
        <v>29</v>
      </c>
      <c r="D127" s="28"/>
      <c r="E127" s="27">
        <f>E128+E129+E130+E131</f>
        <v>165</v>
      </c>
      <c r="F127" s="27">
        <f>F128+F129+F130+F131</f>
        <v>179</v>
      </c>
      <c r="G127" s="27">
        <f>G128+G129+G130+G131</f>
        <v>207</v>
      </c>
      <c r="H127" s="29"/>
      <c r="I127" s="29"/>
      <c r="J127" s="29"/>
      <c r="K127" s="28">
        <f t="shared" si="8"/>
        <v>6.763285024154589</v>
      </c>
      <c r="L127" s="27">
        <f t="shared" si="14"/>
        <v>14</v>
      </c>
      <c r="M127" s="27">
        <f>M128+M129+M130+M131</f>
        <v>0</v>
      </c>
      <c r="N127" s="27">
        <f>N128+N129+N130+N131</f>
        <v>0</v>
      </c>
      <c r="O127" s="27">
        <f>O128+O129+O130+O131</f>
        <v>7</v>
      </c>
      <c r="P127" s="27">
        <f>P128+P129+P130+P131</f>
        <v>7</v>
      </c>
      <c r="Q127" s="39"/>
      <c r="R127" s="39"/>
    </row>
    <row r="128" spans="1:18" ht="15.75" customHeight="1">
      <c r="A128" s="10"/>
      <c r="B128" s="17" t="s">
        <v>291</v>
      </c>
      <c r="C128" s="17" t="s">
        <v>281</v>
      </c>
      <c r="D128" s="16">
        <v>113.8</v>
      </c>
      <c r="E128" s="16">
        <v>0</v>
      </c>
      <c r="F128" s="16">
        <v>0</v>
      </c>
      <c r="G128" s="16">
        <v>0</v>
      </c>
      <c r="H128" s="18">
        <f>E128/D128</f>
        <v>0</v>
      </c>
      <c r="I128" s="18">
        <f>F128/D128</f>
        <v>0</v>
      </c>
      <c r="J128" s="18">
        <f t="shared" si="11"/>
        <v>0</v>
      </c>
      <c r="K128" s="19">
        <v>0</v>
      </c>
      <c r="L128" s="16">
        <f t="shared" si="14"/>
        <v>0</v>
      </c>
      <c r="M128" s="16">
        <v>0</v>
      </c>
      <c r="N128" s="16">
        <v>0</v>
      </c>
      <c r="O128" s="16">
        <v>0</v>
      </c>
      <c r="P128" s="16">
        <v>0</v>
      </c>
      <c r="Q128" s="39"/>
      <c r="R128" s="39"/>
    </row>
    <row r="129" spans="1:108" s="1" customFormat="1" ht="26.25" customHeight="1">
      <c r="A129" s="11"/>
      <c r="B129" s="17" t="s">
        <v>292</v>
      </c>
      <c r="C129" s="17" t="s">
        <v>206</v>
      </c>
      <c r="D129" s="16">
        <v>7.9</v>
      </c>
      <c r="E129" s="16">
        <v>43</v>
      </c>
      <c r="F129" s="16">
        <v>45</v>
      </c>
      <c r="G129" s="16">
        <v>46</v>
      </c>
      <c r="H129" s="18">
        <f>E129/D129</f>
        <v>5.443037974683544</v>
      </c>
      <c r="I129" s="18">
        <f>F129/D129</f>
        <v>5.69620253164557</v>
      </c>
      <c r="J129" s="18">
        <f t="shared" si="11"/>
        <v>5.822784810126582</v>
      </c>
      <c r="K129" s="19">
        <f t="shared" si="8"/>
        <v>4.3478260869565215</v>
      </c>
      <c r="L129" s="16">
        <f t="shared" si="14"/>
        <v>2</v>
      </c>
      <c r="M129" s="16">
        <v>0</v>
      </c>
      <c r="N129" s="16">
        <v>0</v>
      </c>
      <c r="O129" s="16">
        <v>1</v>
      </c>
      <c r="P129" s="16">
        <v>1</v>
      </c>
      <c r="Q129" s="39"/>
      <c r="R129" s="3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</row>
    <row r="130" spans="1:18" ht="12.75" customHeight="1">
      <c r="A130" s="10"/>
      <c r="B130" s="17" t="s">
        <v>293</v>
      </c>
      <c r="C130" s="35" t="s">
        <v>30</v>
      </c>
      <c r="D130" s="19">
        <v>20.802</v>
      </c>
      <c r="E130" s="16">
        <v>112</v>
      </c>
      <c r="F130" s="16">
        <v>120</v>
      </c>
      <c r="G130" s="16">
        <v>152</v>
      </c>
      <c r="H130" s="18">
        <f>E130/D130</f>
        <v>5.384097682915105</v>
      </c>
      <c r="I130" s="18">
        <f>F130/D130</f>
        <v>5.768676088837612</v>
      </c>
      <c r="J130" s="18">
        <f t="shared" si="11"/>
        <v>7.306989712527642</v>
      </c>
      <c r="K130" s="19">
        <f t="shared" si="8"/>
        <v>7.894736842105263</v>
      </c>
      <c r="L130" s="37">
        <f t="shared" si="14"/>
        <v>12</v>
      </c>
      <c r="M130" s="37">
        <v>0</v>
      </c>
      <c r="N130" s="37">
        <v>0</v>
      </c>
      <c r="O130" s="37">
        <v>6</v>
      </c>
      <c r="P130" s="37">
        <v>6</v>
      </c>
      <c r="Q130" s="39"/>
      <c r="R130" s="39"/>
    </row>
    <row r="131" spans="1:18" ht="17.25" customHeight="1">
      <c r="A131" s="10"/>
      <c r="B131" s="17" t="s">
        <v>294</v>
      </c>
      <c r="C131" s="17" t="s">
        <v>169</v>
      </c>
      <c r="D131" s="16"/>
      <c r="E131" s="16">
        <v>10</v>
      </c>
      <c r="F131" s="16">
        <v>14</v>
      </c>
      <c r="G131" s="16">
        <v>9</v>
      </c>
      <c r="H131" s="18"/>
      <c r="I131" s="18"/>
      <c r="J131" s="18"/>
      <c r="K131" s="19">
        <f t="shared" si="8"/>
        <v>0</v>
      </c>
      <c r="L131" s="16">
        <f t="shared" si="14"/>
        <v>0</v>
      </c>
      <c r="M131" s="16">
        <v>0</v>
      </c>
      <c r="N131" s="16">
        <v>0</v>
      </c>
      <c r="O131" s="16">
        <v>0</v>
      </c>
      <c r="P131" s="16">
        <v>0</v>
      </c>
      <c r="Q131" s="39"/>
      <c r="R131" s="39"/>
    </row>
    <row r="132" spans="1:18" ht="26.25" customHeight="1">
      <c r="A132" s="10"/>
      <c r="B132" s="26" t="s">
        <v>121</v>
      </c>
      <c r="C132" s="26" t="s">
        <v>31</v>
      </c>
      <c r="D132" s="27"/>
      <c r="E132" s="27">
        <f>E133+E134+E135+E136</f>
        <v>293</v>
      </c>
      <c r="F132" s="27">
        <f>F133+F134+F135+F136</f>
        <v>270</v>
      </c>
      <c r="G132" s="27">
        <f>G133+G134+G135+G136</f>
        <v>318</v>
      </c>
      <c r="H132" s="29"/>
      <c r="I132" s="29"/>
      <c r="J132" s="29"/>
      <c r="K132" s="28">
        <f t="shared" si="8"/>
        <v>7.861635220125786</v>
      </c>
      <c r="L132" s="27">
        <f>L133+L134+L135+L136</f>
        <v>25</v>
      </c>
      <c r="M132" s="27">
        <f>M133+M134+M135+M136</f>
        <v>0</v>
      </c>
      <c r="N132" s="27">
        <f>N133+N134+N135+N136</f>
        <v>0</v>
      </c>
      <c r="O132" s="27">
        <f>O133+O134+O135+O136</f>
        <v>13</v>
      </c>
      <c r="P132" s="27">
        <f>P133+P134+P135+P136</f>
        <v>12</v>
      </c>
      <c r="Q132" s="39"/>
      <c r="R132" s="39"/>
    </row>
    <row r="133" spans="1:18" ht="17.25" customHeight="1">
      <c r="A133" s="10"/>
      <c r="B133" s="17" t="s">
        <v>122</v>
      </c>
      <c r="C133" s="17" t="s">
        <v>240</v>
      </c>
      <c r="D133" s="16">
        <v>176.5</v>
      </c>
      <c r="E133" s="16">
        <v>60</v>
      </c>
      <c r="F133" s="16">
        <v>70</v>
      </c>
      <c r="G133" s="16">
        <v>80</v>
      </c>
      <c r="H133" s="18">
        <f>E133/D133</f>
        <v>0.33994334277620397</v>
      </c>
      <c r="I133" s="18">
        <f>F133/D133</f>
        <v>0.39660056657223797</v>
      </c>
      <c r="J133" s="18">
        <f t="shared" si="11"/>
        <v>0.45325779036827196</v>
      </c>
      <c r="K133" s="19">
        <f t="shared" si="8"/>
        <v>0</v>
      </c>
      <c r="L133" s="16">
        <f aca="true" t="shared" si="15" ref="L133:L140">M133+N133+O133+P133</f>
        <v>0</v>
      </c>
      <c r="M133" s="16">
        <v>0</v>
      </c>
      <c r="N133" s="16">
        <v>0</v>
      </c>
      <c r="O133" s="16"/>
      <c r="P133" s="16">
        <v>0</v>
      </c>
      <c r="Q133" s="39"/>
      <c r="R133" s="39"/>
    </row>
    <row r="134" spans="1:18" ht="26.25" customHeight="1">
      <c r="A134" s="10"/>
      <c r="B134" s="17" t="s">
        <v>123</v>
      </c>
      <c r="C134" s="17" t="s">
        <v>207</v>
      </c>
      <c r="D134" s="16">
        <v>11.6</v>
      </c>
      <c r="E134" s="16">
        <v>223</v>
      </c>
      <c r="F134" s="16">
        <v>180</v>
      </c>
      <c r="G134" s="16">
        <v>210</v>
      </c>
      <c r="H134" s="18">
        <f>E134/D134</f>
        <v>19.224137931034484</v>
      </c>
      <c r="I134" s="18">
        <f>F134/D134</f>
        <v>15.517241379310345</v>
      </c>
      <c r="J134" s="18">
        <f t="shared" si="11"/>
        <v>18.10344827586207</v>
      </c>
      <c r="K134" s="19">
        <f t="shared" si="8"/>
        <v>11.904761904761903</v>
      </c>
      <c r="L134" s="16">
        <f t="shared" si="15"/>
        <v>25</v>
      </c>
      <c r="M134" s="16">
        <v>0</v>
      </c>
      <c r="N134" s="16">
        <v>0</v>
      </c>
      <c r="O134" s="16">
        <v>13</v>
      </c>
      <c r="P134" s="16">
        <v>12</v>
      </c>
      <c r="Q134" s="39"/>
      <c r="R134" s="39"/>
    </row>
    <row r="135" spans="1:18" ht="24.75" customHeight="1">
      <c r="A135" s="10"/>
      <c r="B135" s="33" t="s">
        <v>161</v>
      </c>
      <c r="C135" s="17" t="s">
        <v>175</v>
      </c>
      <c r="D135" s="16">
        <v>31.3</v>
      </c>
      <c r="E135" s="16">
        <v>10</v>
      </c>
      <c r="F135" s="16">
        <v>7</v>
      </c>
      <c r="G135" s="16">
        <v>9</v>
      </c>
      <c r="H135" s="18">
        <f>E135/D135</f>
        <v>0.3194888178913738</v>
      </c>
      <c r="I135" s="18">
        <f>F135/D135</f>
        <v>0.22364217252396165</v>
      </c>
      <c r="J135" s="18">
        <f t="shared" si="11"/>
        <v>0.28753993610223644</v>
      </c>
      <c r="K135" s="19">
        <f t="shared" si="8"/>
        <v>0</v>
      </c>
      <c r="L135" s="16">
        <f t="shared" si="15"/>
        <v>0</v>
      </c>
      <c r="M135" s="16">
        <v>0</v>
      </c>
      <c r="N135" s="16">
        <v>0</v>
      </c>
      <c r="O135" s="16">
        <v>0</v>
      </c>
      <c r="P135" s="16">
        <v>0</v>
      </c>
      <c r="Q135" s="39"/>
      <c r="R135" s="39"/>
    </row>
    <row r="136" spans="1:18" ht="27" customHeight="1">
      <c r="A136" s="10"/>
      <c r="B136" s="33" t="s">
        <v>162</v>
      </c>
      <c r="C136" s="17" t="s">
        <v>176</v>
      </c>
      <c r="D136" s="19">
        <v>34.783</v>
      </c>
      <c r="E136" s="16">
        <v>0</v>
      </c>
      <c r="F136" s="16">
        <v>13</v>
      </c>
      <c r="G136" s="16">
        <v>19</v>
      </c>
      <c r="H136" s="18">
        <f>E136/D136</f>
        <v>0</v>
      </c>
      <c r="I136" s="18">
        <f>F136/D136</f>
        <v>0.3737457953598022</v>
      </c>
      <c r="J136" s="18">
        <f t="shared" si="11"/>
        <v>0.546243854756634</v>
      </c>
      <c r="K136" s="19">
        <f t="shared" si="8"/>
        <v>0</v>
      </c>
      <c r="L136" s="16">
        <f t="shared" si="15"/>
        <v>0</v>
      </c>
      <c r="M136" s="16">
        <v>0</v>
      </c>
      <c r="N136" s="16">
        <v>0</v>
      </c>
      <c r="O136" s="16">
        <v>0</v>
      </c>
      <c r="P136" s="16">
        <v>0</v>
      </c>
      <c r="Q136" s="39"/>
      <c r="R136" s="39"/>
    </row>
    <row r="137" spans="1:18" ht="18" customHeight="1">
      <c r="A137" s="10"/>
      <c r="B137" s="33" t="s">
        <v>295</v>
      </c>
      <c r="C137" s="17" t="s">
        <v>224</v>
      </c>
      <c r="D137" s="19">
        <v>50</v>
      </c>
      <c r="E137" s="16">
        <v>0</v>
      </c>
      <c r="F137" s="16">
        <v>0</v>
      </c>
      <c r="G137" s="16">
        <v>0</v>
      </c>
      <c r="H137" s="18">
        <f>E137/D137</f>
        <v>0</v>
      </c>
      <c r="I137" s="18">
        <f>F137/D137</f>
        <v>0</v>
      </c>
      <c r="J137" s="18">
        <f t="shared" si="11"/>
        <v>0</v>
      </c>
      <c r="K137" s="19">
        <v>0</v>
      </c>
      <c r="L137" s="16">
        <f t="shared" si="15"/>
        <v>0</v>
      </c>
      <c r="M137" s="16">
        <v>0</v>
      </c>
      <c r="N137" s="16">
        <v>0</v>
      </c>
      <c r="O137" s="16">
        <v>0</v>
      </c>
      <c r="P137" s="16">
        <v>0</v>
      </c>
      <c r="Q137" s="39"/>
      <c r="R137" s="39"/>
    </row>
    <row r="138" spans="1:18" ht="25.5" customHeight="1">
      <c r="A138" s="10"/>
      <c r="B138" s="26" t="s">
        <v>124</v>
      </c>
      <c r="C138" s="26" t="s">
        <v>32</v>
      </c>
      <c r="D138" s="27"/>
      <c r="E138" s="27">
        <f>E139+E140</f>
        <v>57</v>
      </c>
      <c r="F138" s="27">
        <f>F139+F140</f>
        <v>73</v>
      </c>
      <c r="G138" s="27">
        <f>G139+G140</f>
        <v>59</v>
      </c>
      <c r="H138" s="29"/>
      <c r="I138" s="29"/>
      <c r="J138" s="29"/>
      <c r="K138" s="28">
        <f t="shared" si="8"/>
        <v>0</v>
      </c>
      <c r="L138" s="27">
        <f t="shared" si="15"/>
        <v>0</v>
      </c>
      <c r="M138" s="27">
        <f>M139+M140</f>
        <v>0</v>
      </c>
      <c r="N138" s="27">
        <f>N139+N140</f>
        <v>0</v>
      </c>
      <c r="O138" s="27">
        <f>O139+O140</f>
        <v>0</v>
      </c>
      <c r="P138" s="27">
        <f>P139+P140</f>
        <v>0</v>
      </c>
      <c r="Q138" s="39"/>
      <c r="R138" s="39"/>
    </row>
    <row r="139" spans="1:18" s="2" customFormat="1" ht="12" customHeight="1">
      <c r="A139" s="11"/>
      <c r="B139" s="17" t="s">
        <v>125</v>
      </c>
      <c r="C139" s="17" t="s">
        <v>282</v>
      </c>
      <c r="D139" s="16">
        <v>9.6</v>
      </c>
      <c r="E139" s="16">
        <v>40</v>
      </c>
      <c r="F139" s="16">
        <v>43</v>
      </c>
      <c r="G139" s="16">
        <v>33</v>
      </c>
      <c r="H139" s="18">
        <f>E139/D139</f>
        <v>4.166666666666667</v>
      </c>
      <c r="I139" s="18">
        <f>F139/D139</f>
        <v>4.479166666666667</v>
      </c>
      <c r="J139" s="18">
        <f t="shared" si="11"/>
        <v>3.4375</v>
      </c>
      <c r="K139" s="19">
        <f t="shared" si="8"/>
        <v>0</v>
      </c>
      <c r="L139" s="16">
        <f t="shared" si="15"/>
        <v>0</v>
      </c>
      <c r="M139" s="16">
        <v>0</v>
      </c>
      <c r="N139" s="16">
        <v>0</v>
      </c>
      <c r="O139" s="16">
        <v>0</v>
      </c>
      <c r="P139" s="16">
        <v>0</v>
      </c>
      <c r="Q139" s="39"/>
      <c r="R139" s="39"/>
    </row>
    <row r="140" spans="1:18" ht="15" customHeight="1">
      <c r="A140" s="10"/>
      <c r="B140" s="17" t="s">
        <v>126</v>
      </c>
      <c r="C140" s="17" t="s">
        <v>283</v>
      </c>
      <c r="D140" s="16">
        <v>116.4</v>
      </c>
      <c r="E140" s="16">
        <v>17</v>
      </c>
      <c r="F140" s="16">
        <v>30</v>
      </c>
      <c r="G140" s="16">
        <v>26</v>
      </c>
      <c r="H140" s="18">
        <f>E140/D140</f>
        <v>0.14604810996563572</v>
      </c>
      <c r="I140" s="18">
        <f>F140/D140</f>
        <v>0.25773195876288657</v>
      </c>
      <c r="J140" s="18">
        <f t="shared" si="11"/>
        <v>0.2233676975945017</v>
      </c>
      <c r="K140" s="19">
        <f t="shared" si="8"/>
        <v>0</v>
      </c>
      <c r="L140" s="16">
        <f t="shared" si="15"/>
        <v>0</v>
      </c>
      <c r="M140" s="16">
        <v>0</v>
      </c>
      <c r="N140" s="16">
        <v>0</v>
      </c>
      <c r="O140" s="16">
        <v>0</v>
      </c>
      <c r="P140" s="16">
        <v>0</v>
      </c>
      <c r="Q140" s="39"/>
      <c r="R140" s="39"/>
    </row>
    <row r="141" spans="1:18" ht="13.5" customHeight="1">
      <c r="A141" s="10"/>
      <c r="B141" s="26" t="s">
        <v>127</v>
      </c>
      <c r="C141" s="26" t="s">
        <v>33</v>
      </c>
      <c r="D141" s="27"/>
      <c r="E141" s="27">
        <f>E142+E143+E144</f>
        <v>140</v>
      </c>
      <c r="F141" s="27">
        <f>F142+F143+F144</f>
        <v>175</v>
      </c>
      <c r="G141" s="27">
        <f>G142+G143+G144</f>
        <v>190</v>
      </c>
      <c r="H141" s="29"/>
      <c r="I141" s="29"/>
      <c r="J141" s="29"/>
      <c r="K141" s="28">
        <f aca="true" t="shared" si="16" ref="K141:K154">L141/G141*100</f>
        <v>9.473684210526317</v>
      </c>
      <c r="L141" s="27">
        <f>L142+L143+L144</f>
        <v>18</v>
      </c>
      <c r="M141" s="27">
        <f>M142+M143+M144</f>
        <v>0</v>
      </c>
      <c r="N141" s="27">
        <f>N142+N143+N144</f>
        <v>0</v>
      </c>
      <c r="O141" s="27">
        <f>O142+O143+O144</f>
        <v>10</v>
      </c>
      <c r="P141" s="27">
        <f>P142+P143+P144</f>
        <v>8</v>
      </c>
      <c r="Q141" s="39"/>
      <c r="R141" s="39"/>
    </row>
    <row r="142" spans="1:18" ht="17.25" customHeight="1">
      <c r="A142" s="10"/>
      <c r="B142" s="33" t="s">
        <v>128</v>
      </c>
      <c r="C142" s="17" t="s">
        <v>284</v>
      </c>
      <c r="D142" s="16">
        <v>14.3</v>
      </c>
      <c r="E142" s="16">
        <v>50</v>
      </c>
      <c r="F142" s="16">
        <v>60</v>
      </c>
      <c r="G142" s="16">
        <v>60</v>
      </c>
      <c r="H142" s="18">
        <f>E142/D142</f>
        <v>3.4965034965034962</v>
      </c>
      <c r="I142" s="18">
        <f>F142/D142</f>
        <v>4.195804195804196</v>
      </c>
      <c r="J142" s="18">
        <f aca="true" t="shared" si="17" ref="J142:J153">G142/D142</f>
        <v>4.195804195804196</v>
      </c>
      <c r="K142" s="19">
        <f t="shared" si="16"/>
        <v>6.666666666666667</v>
      </c>
      <c r="L142" s="16">
        <f>M142+N142+O142+P142</f>
        <v>4</v>
      </c>
      <c r="M142" s="16">
        <v>0</v>
      </c>
      <c r="N142" s="16">
        <v>0</v>
      </c>
      <c r="O142" s="16">
        <v>3</v>
      </c>
      <c r="P142" s="16">
        <v>1</v>
      </c>
      <c r="Q142" s="39"/>
      <c r="R142" s="39"/>
    </row>
    <row r="143" spans="1:18" ht="17.25" customHeight="1">
      <c r="A143" s="10"/>
      <c r="B143" s="17" t="s">
        <v>129</v>
      </c>
      <c r="C143" s="17" t="s">
        <v>285</v>
      </c>
      <c r="D143" s="16">
        <v>8</v>
      </c>
      <c r="E143" s="16">
        <v>40</v>
      </c>
      <c r="F143" s="16">
        <v>60</v>
      </c>
      <c r="G143" s="16">
        <v>70</v>
      </c>
      <c r="H143" s="18">
        <f>E143/D143</f>
        <v>5</v>
      </c>
      <c r="I143" s="18">
        <f>F143/D143</f>
        <v>7.5</v>
      </c>
      <c r="J143" s="18">
        <f t="shared" si="17"/>
        <v>8.75</v>
      </c>
      <c r="K143" s="19">
        <f t="shared" si="16"/>
        <v>11.428571428571429</v>
      </c>
      <c r="L143" s="16">
        <f>M143+N143+O143+P143</f>
        <v>8</v>
      </c>
      <c r="M143" s="16">
        <v>0</v>
      </c>
      <c r="N143" s="16">
        <v>0</v>
      </c>
      <c r="O143" s="16">
        <v>4</v>
      </c>
      <c r="P143" s="16">
        <v>4</v>
      </c>
      <c r="Q143" s="39"/>
      <c r="R143" s="39"/>
    </row>
    <row r="144" spans="1:18" ht="15.75" customHeight="1">
      <c r="A144" s="10"/>
      <c r="B144" s="17" t="s">
        <v>296</v>
      </c>
      <c r="C144" s="17" t="s">
        <v>286</v>
      </c>
      <c r="D144" s="19">
        <v>9.95</v>
      </c>
      <c r="E144" s="16">
        <v>50</v>
      </c>
      <c r="F144" s="16">
        <v>55</v>
      </c>
      <c r="G144" s="16">
        <v>60</v>
      </c>
      <c r="H144" s="18">
        <f>E144/D144</f>
        <v>5.025125628140704</v>
      </c>
      <c r="I144" s="18">
        <f>F144/D144</f>
        <v>5.527638190954774</v>
      </c>
      <c r="J144" s="18">
        <f t="shared" si="17"/>
        <v>6.030150753768845</v>
      </c>
      <c r="K144" s="19">
        <f t="shared" si="16"/>
        <v>10</v>
      </c>
      <c r="L144" s="16">
        <f>M144+N144+O144+P144</f>
        <v>6</v>
      </c>
      <c r="M144" s="16">
        <v>0</v>
      </c>
      <c r="N144" s="16">
        <v>0</v>
      </c>
      <c r="O144" s="16">
        <v>3</v>
      </c>
      <c r="P144" s="16">
        <v>3</v>
      </c>
      <c r="Q144" s="39"/>
      <c r="R144" s="39"/>
    </row>
    <row r="145" spans="1:18" ht="18" customHeight="1">
      <c r="A145" s="10"/>
      <c r="B145" s="26" t="s">
        <v>130</v>
      </c>
      <c r="C145" s="26" t="s">
        <v>34</v>
      </c>
      <c r="D145" s="27"/>
      <c r="E145" s="27">
        <f>E146+E147+E148+E149</f>
        <v>700</v>
      </c>
      <c r="F145" s="27">
        <f>F146+F147+F148+F149</f>
        <v>680</v>
      </c>
      <c r="G145" s="27">
        <f>G146+G147+G148+G149</f>
        <v>670</v>
      </c>
      <c r="H145" s="29"/>
      <c r="I145" s="29"/>
      <c r="J145" s="29"/>
      <c r="K145" s="28">
        <f t="shared" si="16"/>
        <v>11.791044776119403</v>
      </c>
      <c r="L145" s="27">
        <f>L146+L147+L148+L149</f>
        <v>79</v>
      </c>
      <c r="M145" s="27">
        <f>M146+M147+M148+M149</f>
        <v>0</v>
      </c>
      <c r="N145" s="27">
        <f>N146+N147+N148+N149</f>
        <v>2</v>
      </c>
      <c r="O145" s="27">
        <f>O146+O147+O148+O149</f>
        <v>39</v>
      </c>
      <c r="P145" s="27">
        <f>P146+P147+P148+P149</f>
        <v>38</v>
      </c>
      <c r="Q145" s="39"/>
      <c r="R145" s="39"/>
    </row>
    <row r="146" spans="1:18" ht="15.75" customHeight="1">
      <c r="A146" s="10"/>
      <c r="B146" s="17" t="s">
        <v>131</v>
      </c>
      <c r="C146" s="17" t="s">
        <v>208</v>
      </c>
      <c r="D146" s="16">
        <v>60.51</v>
      </c>
      <c r="E146" s="16">
        <v>400</v>
      </c>
      <c r="F146" s="16">
        <v>350</v>
      </c>
      <c r="G146" s="16">
        <v>310</v>
      </c>
      <c r="H146" s="18">
        <f>E146/D146</f>
        <v>6.610477607007106</v>
      </c>
      <c r="I146" s="18">
        <f>F146/D146</f>
        <v>5.784167906131218</v>
      </c>
      <c r="J146" s="18">
        <f t="shared" si="17"/>
        <v>5.123120145430508</v>
      </c>
      <c r="K146" s="19">
        <f t="shared" si="16"/>
        <v>7.741935483870968</v>
      </c>
      <c r="L146" s="16">
        <f>M146+N146+O146+P146</f>
        <v>24</v>
      </c>
      <c r="M146" s="16">
        <v>0</v>
      </c>
      <c r="N146" s="16">
        <v>0</v>
      </c>
      <c r="O146" s="16">
        <v>12</v>
      </c>
      <c r="P146" s="16">
        <v>12</v>
      </c>
      <c r="Q146" s="39"/>
      <c r="R146" s="39"/>
    </row>
    <row r="147" spans="1:18" ht="16.5" customHeight="1">
      <c r="A147" s="10"/>
      <c r="B147" s="17" t="s">
        <v>132</v>
      </c>
      <c r="C147" s="17" t="s">
        <v>209</v>
      </c>
      <c r="D147" s="16">
        <v>13.86</v>
      </c>
      <c r="E147" s="16">
        <v>250</v>
      </c>
      <c r="F147" s="16">
        <v>270</v>
      </c>
      <c r="G147" s="16">
        <v>300</v>
      </c>
      <c r="H147" s="18">
        <f>E147/D147</f>
        <v>18.037518037518037</v>
      </c>
      <c r="I147" s="18">
        <f>F147/D147</f>
        <v>19.480519480519483</v>
      </c>
      <c r="J147" s="18">
        <f t="shared" si="17"/>
        <v>21.645021645021647</v>
      </c>
      <c r="K147" s="19">
        <f t="shared" si="16"/>
        <v>18</v>
      </c>
      <c r="L147" s="16">
        <f>M147+N147+O147+P147</f>
        <v>54</v>
      </c>
      <c r="M147" s="16">
        <v>0</v>
      </c>
      <c r="N147" s="16">
        <v>2</v>
      </c>
      <c r="O147" s="16">
        <v>26</v>
      </c>
      <c r="P147" s="16">
        <v>26</v>
      </c>
      <c r="Q147" s="39"/>
      <c r="R147" s="39"/>
    </row>
    <row r="148" spans="1:18" ht="16.5" customHeight="1">
      <c r="A148" s="10"/>
      <c r="B148" s="17" t="s">
        <v>133</v>
      </c>
      <c r="C148" s="17" t="s">
        <v>225</v>
      </c>
      <c r="D148" s="16">
        <v>147.2</v>
      </c>
      <c r="E148" s="16">
        <v>50</v>
      </c>
      <c r="F148" s="16">
        <v>60</v>
      </c>
      <c r="G148" s="16">
        <v>50</v>
      </c>
      <c r="H148" s="18">
        <f>E148/D148</f>
        <v>0.33967391304347827</v>
      </c>
      <c r="I148" s="18">
        <f>F148/D148</f>
        <v>0.40760869565217395</v>
      </c>
      <c r="J148" s="18">
        <f t="shared" si="17"/>
        <v>0.33967391304347827</v>
      </c>
      <c r="K148" s="19">
        <f t="shared" si="16"/>
        <v>2</v>
      </c>
      <c r="L148" s="16">
        <f>M148+N148+O148+P148</f>
        <v>1</v>
      </c>
      <c r="M148" s="16">
        <v>0</v>
      </c>
      <c r="N148" s="16">
        <v>0</v>
      </c>
      <c r="O148" s="16">
        <v>1</v>
      </c>
      <c r="P148" s="16">
        <v>0</v>
      </c>
      <c r="Q148" s="39"/>
      <c r="R148" s="39"/>
    </row>
    <row r="149" spans="1:18" ht="25.5" customHeight="1">
      <c r="A149" s="10"/>
      <c r="B149" s="17" t="s">
        <v>297</v>
      </c>
      <c r="C149" s="17" t="s">
        <v>226</v>
      </c>
      <c r="D149" s="16">
        <v>80.55</v>
      </c>
      <c r="E149" s="16">
        <v>0</v>
      </c>
      <c r="F149" s="16">
        <v>0</v>
      </c>
      <c r="G149" s="16">
        <v>10</v>
      </c>
      <c r="H149" s="18">
        <f>E149/D149</f>
        <v>0</v>
      </c>
      <c r="I149" s="18">
        <f>F149/D149</f>
        <v>0</v>
      </c>
      <c r="J149" s="18">
        <f t="shared" si="17"/>
        <v>0.12414649286157667</v>
      </c>
      <c r="K149" s="19">
        <f t="shared" si="16"/>
        <v>0</v>
      </c>
      <c r="L149" s="16">
        <f>M149+N149+O149+P149</f>
        <v>0</v>
      </c>
      <c r="M149" s="16">
        <v>0</v>
      </c>
      <c r="N149" s="16">
        <v>0</v>
      </c>
      <c r="O149" s="16">
        <v>0</v>
      </c>
      <c r="P149" s="16">
        <v>0</v>
      </c>
      <c r="Q149" s="39"/>
      <c r="R149" s="39"/>
    </row>
    <row r="150" spans="1:18" ht="26.25" customHeight="1">
      <c r="A150" s="10"/>
      <c r="B150" s="26" t="s">
        <v>163</v>
      </c>
      <c r="C150" s="26" t="s">
        <v>35</v>
      </c>
      <c r="D150" s="27"/>
      <c r="E150" s="27">
        <f>E151+E152+E153</f>
        <v>129</v>
      </c>
      <c r="F150" s="27">
        <f>F151+F152+F153</f>
        <v>128</v>
      </c>
      <c r="G150" s="27">
        <f>G151+G152+G153</f>
        <v>101</v>
      </c>
      <c r="H150" s="29"/>
      <c r="I150" s="29"/>
      <c r="J150" s="29"/>
      <c r="K150" s="28">
        <f t="shared" si="16"/>
        <v>5.9405940594059405</v>
      </c>
      <c r="L150" s="27">
        <f>L151+L152+L153</f>
        <v>6</v>
      </c>
      <c r="M150" s="27">
        <f>M151+M152+M153</f>
        <v>0</v>
      </c>
      <c r="N150" s="27">
        <f>N151+N152+N153</f>
        <v>0</v>
      </c>
      <c r="O150" s="27">
        <f>O151+O152+O153</f>
        <v>3</v>
      </c>
      <c r="P150" s="27">
        <f>P151+P152+P153</f>
        <v>3</v>
      </c>
      <c r="Q150" s="39"/>
      <c r="R150" s="39"/>
    </row>
    <row r="151" spans="1:18" ht="27" customHeight="1">
      <c r="A151" s="10"/>
      <c r="B151" s="17" t="s">
        <v>164</v>
      </c>
      <c r="C151" s="17" t="s">
        <v>287</v>
      </c>
      <c r="D151" s="16">
        <v>13.6</v>
      </c>
      <c r="E151" s="16">
        <v>37</v>
      </c>
      <c r="F151" s="16">
        <v>38</v>
      </c>
      <c r="G151" s="16">
        <v>37</v>
      </c>
      <c r="H151" s="18">
        <f>E151/D151</f>
        <v>2.7205882352941178</v>
      </c>
      <c r="I151" s="18">
        <f>F151/D151</f>
        <v>2.794117647058824</v>
      </c>
      <c r="J151" s="18">
        <f t="shared" si="17"/>
        <v>2.7205882352941178</v>
      </c>
      <c r="K151" s="19">
        <f t="shared" si="16"/>
        <v>5.405405405405405</v>
      </c>
      <c r="L151" s="16">
        <f>M151+N151+O151+P151</f>
        <v>2</v>
      </c>
      <c r="M151" s="16">
        <v>0</v>
      </c>
      <c r="N151" s="16">
        <v>0</v>
      </c>
      <c r="O151" s="16">
        <v>1</v>
      </c>
      <c r="P151" s="16">
        <v>1</v>
      </c>
      <c r="Q151" s="39"/>
      <c r="R151" s="39"/>
    </row>
    <row r="152" spans="1:18" ht="15.75" customHeight="1">
      <c r="A152" s="10"/>
      <c r="B152" s="17" t="s">
        <v>165</v>
      </c>
      <c r="C152" s="17" t="s">
        <v>288</v>
      </c>
      <c r="D152" s="18">
        <v>18.232</v>
      </c>
      <c r="E152" s="16">
        <v>92</v>
      </c>
      <c r="F152" s="16">
        <v>90</v>
      </c>
      <c r="G152" s="16">
        <v>64</v>
      </c>
      <c r="H152" s="18">
        <f>E152/D152</f>
        <v>5.0460728389644585</v>
      </c>
      <c r="I152" s="18">
        <f>F152/D152</f>
        <v>4.936375603334796</v>
      </c>
      <c r="J152" s="18">
        <f t="shared" si="17"/>
        <v>3.5103115401491882</v>
      </c>
      <c r="K152" s="19">
        <f t="shared" si="16"/>
        <v>6.25</v>
      </c>
      <c r="L152" s="16">
        <f>M152+N152+O152+P152</f>
        <v>4</v>
      </c>
      <c r="M152" s="16">
        <v>0</v>
      </c>
      <c r="N152" s="16">
        <v>0</v>
      </c>
      <c r="O152" s="16">
        <v>2</v>
      </c>
      <c r="P152" s="16">
        <v>2</v>
      </c>
      <c r="Q152" s="39"/>
      <c r="R152" s="39"/>
    </row>
    <row r="153" spans="1:18" ht="21.75" customHeight="1">
      <c r="A153" s="10"/>
      <c r="B153" s="17" t="s">
        <v>166</v>
      </c>
      <c r="C153" s="17" t="s">
        <v>217</v>
      </c>
      <c r="D153" s="16">
        <v>203.1</v>
      </c>
      <c r="E153" s="16">
        <v>0</v>
      </c>
      <c r="F153" s="16">
        <v>0</v>
      </c>
      <c r="G153" s="16">
        <v>0</v>
      </c>
      <c r="H153" s="18">
        <f>E153/D153</f>
        <v>0</v>
      </c>
      <c r="I153" s="18">
        <f>F153/D153</f>
        <v>0</v>
      </c>
      <c r="J153" s="18">
        <f t="shared" si="17"/>
        <v>0</v>
      </c>
      <c r="K153" s="19">
        <v>0</v>
      </c>
      <c r="L153" s="16">
        <f>M153+N153+O153+P153</f>
        <v>0</v>
      </c>
      <c r="M153" s="16">
        <v>0</v>
      </c>
      <c r="N153" s="16">
        <v>0</v>
      </c>
      <c r="O153" s="16">
        <v>0</v>
      </c>
      <c r="P153" s="16">
        <v>0</v>
      </c>
      <c r="Q153" s="39"/>
      <c r="R153" s="39"/>
    </row>
    <row r="154" spans="1:18" ht="14.25">
      <c r="A154" s="10"/>
      <c r="B154" s="40"/>
      <c r="C154" s="26" t="s">
        <v>40</v>
      </c>
      <c r="D154" s="28"/>
      <c r="E154" s="27">
        <f>E13+E17+E21+E26+E29+E35+E42+E47+E56+E59+E64+E67+E71+E78+E87+E92+E95+E98+E104+E107+E110+E117+E122+E127+E132+E138+E141+E145+E150</f>
        <v>7898</v>
      </c>
      <c r="F154" s="27">
        <f>F13+F17+F21+F26+F29+F35+F42+F47+F56+F59+F64+F67+F71+F78+F87+F92+F95+F98+F104+F107+F110+F117+F122+F127+F132+F138+F141+F145+F150</f>
        <v>8487</v>
      </c>
      <c r="G154" s="27">
        <f>G13+G17+G21+G26+G29+G35+G42+G47+G56+G59+G64+G67+G71+G78+G87+G92+G95+G98+G104+G107+G110+G117+G122+G127+G132+G138+G141+G145+G150</f>
        <v>8428</v>
      </c>
      <c r="H154" s="27"/>
      <c r="I154" s="27"/>
      <c r="J154" s="27"/>
      <c r="K154" s="28">
        <f t="shared" si="16"/>
        <v>10.132890365448505</v>
      </c>
      <c r="L154" s="27">
        <f>L13+L17+L21+L26+L29+L35+L42+L47+L56+L59+L64+L67+L71+L78+L87+L92+L95+L98+L104+L107+L110+L117+L122+L127+L132+L138+L141+L145+L150</f>
        <v>854</v>
      </c>
      <c r="M154" s="27">
        <f>M13+M17+M21+M26+M29+M35+M42+M47+M56+M59+M64+M67+M71+M78+M87+M92+M95+M98+M104+M107+M110+M117+M122+M127+M132+M138+M141+M145+M150</f>
        <v>0</v>
      </c>
      <c r="N154" s="27">
        <f>N13+N17+N21+N26+N29+N35+N42+N47+N56+N59+N64+N67+N71+N78+N87+N92+N95+N98+N104+N107+N110+N117+N122+N127+N132+N138+N141+N145+N150</f>
        <v>40</v>
      </c>
      <c r="O154" s="27">
        <f>O13+O17+O21+O26+O29+O35+O42+O47+O56+O59+O64+O67+O71+O78+O87+O92+O95+O98+O104+O107+O110+O117+O122+O127+O132+O138+O141+O145+O150</f>
        <v>433</v>
      </c>
      <c r="P154" s="27">
        <f>P13+P17+P21+P26+P29+P35+P42+P47+P56+P59+P64+P67+P71+P78+P87+P92+P95+P98+P104+P107+P110+P117+P122+P127+P132+P138+P141+P145+P150</f>
        <v>381</v>
      </c>
      <c r="Q154" s="39"/>
      <c r="R154" s="39"/>
    </row>
    <row r="155" spans="1:18" ht="14.25">
      <c r="A155" s="10"/>
      <c r="B155" s="13"/>
      <c r="C155" s="14"/>
      <c r="D155" s="15"/>
      <c r="E155" s="13"/>
      <c r="F155" s="13"/>
      <c r="G155" s="13"/>
      <c r="H155" s="13"/>
      <c r="I155" s="13"/>
      <c r="J155" s="13"/>
      <c r="K155" s="15"/>
      <c r="L155" s="13"/>
      <c r="M155" s="13"/>
      <c r="N155" s="13"/>
      <c r="O155" s="13"/>
      <c r="P155" s="13"/>
      <c r="Q155" s="11"/>
      <c r="R155" s="11"/>
    </row>
    <row r="156" spans="1:18" ht="55.5" customHeight="1">
      <c r="A156" s="10"/>
      <c r="B156" s="11"/>
      <c r="C156" s="62" t="s">
        <v>179</v>
      </c>
      <c r="D156" s="62"/>
      <c r="E156" s="20"/>
      <c r="F156" s="20"/>
      <c r="G156" s="20"/>
      <c r="H156" s="20"/>
      <c r="I156" s="20"/>
      <c r="J156" s="20"/>
      <c r="K156" s="20"/>
      <c r="L156" s="20"/>
      <c r="M156" s="20"/>
      <c r="N156" s="50" t="s">
        <v>144</v>
      </c>
      <c r="O156" s="50"/>
      <c r="P156" s="21"/>
      <c r="Q156" s="11"/>
      <c r="R156" s="11"/>
    </row>
    <row r="157" spans="2:18" ht="14.25">
      <c r="B157" s="5"/>
      <c r="C157" s="5"/>
      <c r="D157" s="5"/>
      <c r="E157" s="6"/>
      <c r="F157" s="6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ht="14.25">
      <c r="B158" s="5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5"/>
      <c r="R158" s="5"/>
    </row>
    <row r="159" spans="2:18" ht="14.25">
      <c r="B159" s="5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55"/>
      <c r="P159" s="56"/>
      <c r="Q159" s="5"/>
      <c r="R159" s="5"/>
    </row>
  </sheetData>
  <sheetProtection/>
  <mergeCells count="20">
    <mergeCell ref="B2:Q2"/>
    <mergeCell ref="B5:R5"/>
    <mergeCell ref="K7:P7"/>
    <mergeCell ref="B7:B11"/>
    <mergeCell ref="B3:Q4"/>
    <mergeCell ref="C156:D156"/>
    <mergeCell ref="D7:D11"/>
    <mergeCell ref="C7:C11"/>
    <mergeCell ref="M8:P8"/>
    <mergeCell ref="M10:M11"/>
    <mergeCell ref="E7:G10"/>
    <mergeCell ref="H7:J10"/>
    <mergeCell ref="N156:O156"/>
    <mergeCell ref="M9:O9"/>
    <mergeCell ref="K8:K11"/>
    <mergeCell ref="O159:P159"/>
    <mergeCell ref="N10:N11"/>
    <mergeCell ref="L8:L11"/>
    <mergeCell ref="O10:O11"/>
    <mergeCell ref="P9:P11"/>
  </mergeCells>
  <printOptions/>
  <pageMargins left="0.11811023622047245" right="0.11811023622047245" top="0.5511811023622047" bottom="0.35433070866141736" header="0.11811023622047245" footer="0.11811023622047245"/>
  <pageSetup horizontalDpi="180" verticalDpi="180" orientation="landscape" paperSize="9" scale="99" r:id="rId1"/>
  <headerFooter differentFirst="1">
    <oddHeader>&amp;C&amp;P</oddHeader>
  </headerFooter>
  <rowBreaks count="6" manualBreakCount="6">
    <brk id="25" max="15" man="1"/>
    <brk id="55" max="15" man="1"/>
    <brk id="77" max="15" man="1"/>
    <brk id="103" max="15" man="1"/>
    <brk id="131" max="15" man="1"/>
    <brk id="1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2018-03-15T12:14:43Z</dcterms:modified>
  <cp:category/>
  <cp:version/>
  <cp:contentType/>
  <cp:contentStatus/>
</cp:coreProperties>
</file>